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BR369\Downloads\"/>
    </mc:Choice>
  </mc:AlternateContent>
  <xr:revisionPtr revIDLastSave="0" documentId="13_ncr:1_{2E3899A6-3A80-4084-BF8B-2B224C7FE812}" xr6:coauthVersionLast="47" xr6:coauthVersionMax="47" xr10:uidLastSave="{00000000-0000-0000-0000-000000000000}"/>
  <bookViews>
    <workbookView xWindow="-110" yWindow="-110" windowWidth="19420" windowHeight="10300" tabRatio="760" activeTab="1" xr2:uid="{128FB6EE-3D65-4842-98C9-E86DDC7681BB}"/>
  </bookViews>
  <sheets>
    <sheet name="Instructions" sheetId="11" r:id="rId1"/>
    <sheet name="Budget consortium" sheetId="4" r:id="rId2"/>
    <sheet name="QR" sheetId="17" state="hidden" r:id="rId3"/>
    <sheet name="PPR" sheetId="19" state="hidden" r:id="rId4"/>
    <sheet name="Ratio" sheetId="20" state="hidden" r:id="rId5"/>
    <sheet name="Budget - Lead Partner" sheetId="34" r:id="rId6"/>
    <sheet name="Budget - P1" sheetId="32" r:id="rId7"/>
    <sheet name="Budget - P2" sheetId="33" r:id="rId8"/>
    <sheet name="BoQ - details" sheetId="21" r:id="rId9"/>
    <sheet name="Exemple de budget" sheetId="31" r:id="rId10"/>
    <sheet name="Data" sheetId="18" state="hidden" r:id="rId11"/>
  </sheets>
  <definedNames>
    <definedName name="_xlnm._FilterDatabase" localSheetId="5" hidden="1">'Budget - Lead Partner'!$B$11:$L$113</definedName>
    <definedName name="_xlnm._FilterDatabase" localSheetId="6" hidden="1">'Budget - P1'!$B$11:$L$113</definedName>
    <definedName name="_xlnm._FilterDatabase" localSheetId="7" hidden="1">'Budget - P2'!$B$11:$L$113</definedName>
    <definedName name="_xlnm._FilterDatabase" localSheetId="1" hidden="1">'Budget consortium'!$B$11:$L$284</definedName>
    <definedName name="_xlnm._FilterDatabase" localSheetId="9" hidden="1">'Exemple de budget'!$B$11:$L$113</definedName>
    <definedName name="Country">Data!$H$3:$H$8</definedName>
    <definedName name="Insta">Data!#REF!</definedName>
    <definedName name="Q">Data!#REF!</definedName>
    <definedName name="Quarter">Data!#REF!</definedName>
    <definedName name="Quarters">Data!#REF!</definedName>
    <definedName name="Sector">Data!$J$3:$J$10</definedName>
    <definedName name="Type">Data!$F$3:$F$7</definedName>
    <definedName name="_xlnm.Print_Area" localSheetId="3">PPR!$A$1:$K$75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8" i="34" l="1"/>
  <c r="L127" i="34"/>
  <c r="L126" i="34"/>
  <c r="L114" i="34"/>
  <c r="L103" i="34"/>
  <c r="L92" i="34"/>
  <c r="L81" i="34"/>
  <c r="L70" i="34"/>
  <c r="L59" i="34"/>
  <c r="L48" i="34"/>
  <c r="L36" i="34"/>
  <c r="L13" i="34"/>
  <c r="Q14" i="34"/>
  <c r="P285" i="4"/>
  <c r="O285" i="4"/>
  <c r="N285" i="4"/>
  <c r="L285" i="4"/>
  <c r="B310" i="4"/>
  <c r="B311" i="4"/>
  <c r="B312" i="4"/>
  <c r="B313" i="4"/>
  <c r="B314" i="4"/>
  <c r="B315" i="4"/>
  <c r="B316" i="4"/>
  <c r="B317" i="4"/>
  <c r="B318" i="4"/>
  <c r="B309" i="4"/>
  <c r="B299" i="4"/>
  <c r="B300" i="4"/>
  <c r="B301" i="4"/>
  <c r="B302" i="4"/>
  <c r="B303" i="4"/>
  <c r="B304" i="4"/>
  <c r="B305" i="4"/>
  <c r="B306" i="4"/>
  <c r="B307" i="4"/>
  <c r="B298" i="4"/>
  <c r="B288" i="4"/>
  <c r="B289" i="4"/>
  <c r="B290" i="4"/>
  <c r="B291" i="4"/>
  <c r="B292" i="4"/>
  <c r="B293" i="4"/>
  <c r="B294" i="4"/>
  <c r="B295" i="4"/>
  <c r="B296" i="4"/>
  <c r="B287" i="4"/>
  <c r="L320" i="4"/>
  <c r="B308" i="4"/>
  <c r="B297" i="4"/>
  <c r="B286" i="4"/>
  <c r="BI318" i="4"/>
  <c r="L318" i="4"/>
  <c r="K318" i="4"/>
  <c r="J318" i="4"/>
  <c r="I318" i="4"/>
  <c r="H318" i="4"/>
  <c r="G318" i="4"/>
  <c r="F318" i="4"/>
  <c r="E318" i="4"/>
  <c r="D318" i="4"/>
  <c r="C318" i="4"/>
  <c r="Q317" i="4"/>
  <c r="L317" i="4"/>
  <c r="K317" i="4"/>
  <c r="J317" i="4"/>
  <c r="I317" i="4"/>
  <c r="H317" i="4"/>
  <c r="G317" i="4"/>
  <c r="F317" i="4"/>
  <c r="E317" i="4"/>
  <c r="D317" i="4"/>
  <c r="C317" i="4"/>
  <c r="L316" i="4"/>
  <c r="Q316" i="4" s="1"/>
  <c r="K316" i="4"/>
  <c r="J316" i="4"/>
  <c r="I316" i="4"/>
  <c r="H316" i="4"/>
  <c r="G316" i="4"/>
  <c r="F316" i="4"/>
  <c r="E316" i="4"/>
  <c r="D316" i="4"/>
  <c r="C316" i="4"/>
  <c r="L315" i="4"/>
  <c r="Q315" i="4" s="1"/>
  <c r="K315" i="4"/>
  <c r="J315" i="4"/>
  <c r="I315" i="4"/>
  <c r="H315" i="4"/>
  <c r="G315" i="4"/>
  <c r="F315" i="4"/>
  <c r="E315" i="4"/>
  <c r="D315" i="4"/>
  <c r="C315" i="4"/>
  <c r="L314" i="4"/>
  <c r="Q314" i="4" s="1"/>
  <c r="K314" i="4"/>
  <c r="J314" i="4"/>
  <c r="I314" i="4"/>
  <c r="H314" i="4"/>
  <c r="G314" i="4"/>
  <c r="F314" i="4"/>
  <c r="E314" i="4"/>
  <c r="D314" i="4"/>
  <c r="C314" i="4"/>
  <c r="L313" i="4"/>
  <c r="Q313" i="4" s="1"/>
  <c r="K313" i="4"/>
  <c r="J313" i="4"/>
  <c r="I313" i="4"/>
  <c r="H313" i="4"/>
  <c r="G313" i="4"/>
  <c r="F313" i="4"/>
  <c r="E313" i="4"/>
  <c r="D313" i="4"/>
  <c r="C313" i="4"/>
  <c r="L312" i="4"/>
  <c r="Q312" i="4" s="1"/>
  <c r="K312" i="4"/>
  <c r="J312" i="4"/>
  <c r="I312" i="4"/>
  <c r="H312" i="4"/>
  <c r="G312" i="4"/>
  <c r="F312" i="4"/>
  <c r="E312" i="4"/>
  <c r="D312" i="4"/>
  <c r="C312" i="4"/>
  <c r="Q311" i="4"/>
  <c r="L311" i="4"/>
  <c r="K311" i="4"/>
  <c r="J311" i="4"/>
  <c r="I311" i="4"/>
  <c r="H311" i="4"/>
  <c r="G311" i="4"/>
  <c r="F311" i="4"/>
  <c r="E311" i="4"/>
  <c r="D311" i="4"/>
  <c r="C311" i="4"/>
  <c r="L310" i="4"/>
  <c r="K310" i="4"/>
  <c r="J310" i="4"/>
  <c r="I310" i="4"/>
  <c r="H310" i="4"/>
  <c r="G310" i="4"/>
  <c r="F310" i="4"/>
  <c r="E310" i="4"/>
  <c r="D310" i="4"/>
  <c r="C310" i="4"/>
  <c r="Q309" i="4"/>
  <c r="L309" i="4"/>
  <c r="K309" i="4"/>
  <c r="J309" i="4"/>
  <c r="I309" i="4"/>
  <c r="H309" i="4"/>
  <c r="G309" i="4"/>
  <c r="F309" i="4"/>
  <c r="E309" i="4"/>
  <c r="D309" i="4"/>
  <c r="C309" i="4"/>
  <c r="P308" i="4"/>
  <c r="O308" i="4"/>
  <c r="N308" i="4"/>
  <c r="L307" i="4"/>
  <c r="Q307" i="4" s="1"/>
  <c r="K307" i="4"/>
  <c r="J307" i="4"/>
  <c r="I307" i="4"/>
  <c r="H307" i="4"/>
  <c r="G307" i="4"/>
  <c r="F307" i="4"/>
  <c r="E307" i="4"/>
  <c r="D307" i="4"/>
  <c r="C307" i="4"/>
  <c r="L306" i="4"/>
  <c r="Q306" i="4" s="1"/>
  <c r="K306" i="4"/>
  <c r="J306" i="4"/>
  <c r="I306" i="4"/>
  <c r="H306" i="4"/>
  <c r="G306" i="4"/>
  <c r="F306" i="4"/>
  <c r="E306" i="4"/>
  <c r="D306" i="4"/>
  <c r="C306" i="4"/>
  <c r="L305" i="4"/>
  <c r="Q305" i="4" s="1"/>
  <c r="K305" i="4"/>
  <c r="J305" i="4"/>
  <c r="I305" i="4"/>
  <c r="H305" i="4"/>
  <c r="G305" i="4"/>
  <c r="F305" i="4"/>
  <c r="E305" i="4"/>
  <c r="D305" i="4"/>
  <c r="C305" i="4"/>
  <c r="L304" i="4"/>
  <c r="Q304" i="4" s="1"/>
  <c r="K304" i="4"/>
  <c r="J304" i="4"/>
  <c r="I304" i="4"/>
  <c r="H304" i="4"/>
  <c r="G304" i="4"/>
  <c r="F304" i="4"/>
  <c r="E304" i="4"/>
  <c r="D304" i="4"/>
  <c r="C304" i="4"/>
  <c r="L303" i="4"/>
  <c r="Q303" i="4" s="1"/>
  <c r="K303" i="4"/>
  <c r="J303" i="4"/>
  <c r="I303" i="4"/>
  <c r="H303" i="4"/>
  <c r="G303" i="4"/>
  <c r="F303" i="4"/>
  <c r="E303" i="4"/>
  <c r="D303" i="4"/>
  <c r="C303" i="4"/>
  <c r="L302" i="4"/>
  <c r="Q302" i="4" s="1"/>
  <c r="K302" i="4"/>
  <c r="J302" i="4"/>
  <c r="I302" i="4"/>
  <c r="H302" i="4"/>
  <c r="G302" i="4"/>
  <c r="F302" i="4"/>
  <c r="E302" i="4"/>
  <c r="D302" i="4"/>
  <c r="C302" i="4"/>
  <c r="L301" i="4"/>
  <c r="Q301" i="4" s="1"/>
  <c r="K301" i="4"/>
  <c r="J301" i="4"/>
  <c r="I301" i="4"/>
  <c r="H301" i="4"/>
  <c r="G301" i="4"/>
  <c r="F301" i="4"/>
  <c r="E301" i="4"/>
  <c r="D301" i="4"/>
  <c r="C301" i="4"/>
  <c r="L300" i="4"/>
  <c r="Q300" i="4" s="1"/>
  <c r="K300" i="4"/>
  <c r="J300" i="4"/>
  <c r="I300" i="4"/>
  <c r="H300" i="4"/>
  <c r="G300" i="4"/>
  <c r="F300" i="4"/>
  <c r="E300" i="4"/>
  <c r="D300" i="4"/>
  <c r="C300" i="4"/>
  <c r="L299" i="4"/>
  <c r="Q299" i="4" s="1"/>
  <c r="K299" i="4"/>
  <c r="J299" i="4"/>
  <c r="I299" i="4"/>
  <c r="H299" i="4"/>
  <c r="G299" i="4"/>
  <c r="F299" i="4"/>
  <c r="E299" i="4"/>
  <c r="D299" i="4"/>
  <c r="C299" i="4"/>
  <c r="L298" i="4"/>
  <c r="Q298" i="4" s="1"/>
  <c r="K298" i="4"/>
  <c r="J298" i="4"/>
  <c r="I298" i="4"/>
  <c r="H298" i="4"/>
  <c r="G298" i="4"/>
  <c r="F298" i="4"/>
  <c r="E298" i="4"/>
  <c r="D298" i="4"/>
  <c r="C298" i="4"/>
  <c r="P297" i="4"/>
  <c r="O297" i="4"/>
  <c r="N297" i="4"/>
  <c r="BI296" i="4"/>
  <c r="L296" i="4"/>
  <c r="K296" i="4"/>
  <c r="J296" i="4"/>
  <c r="I296" i="4"/>
  <c r="H296" i="4"/>
  <c r="G296" i="4"/>
  <c r="F296" i="4"/>
  <c r="E296" i="4"/>
  <c r="D296" i="4"/>
  <c r="C296" i="4"/>
  <c r="BI295" i="4"/>
  <c r="L295" i="4"/>
  <c r="K295" i="4"/>
  <c r="J295" i="4"/>
  <c r="I295" i="4"/>
  <c r="H295" i="4"/>
  <c r="G295" i="4"/>
  <c r="F295" i="4"/>
  <c r="E295" i="4"/>
  <c r="D295" i="4"/>
  <c r="C295" i="4"/>
  <c r="BI294" i="4"/>
  <c r="L294" i="4"/>
  <c r="K294" i="4"/>
  <c r="J294" i="4"/>
  <c r="I294" i="4"/>
  <c r="H294" i="4"/>
  <c r="G294" i="4"/>
  <c r="F294" i="4"/>
  <c r="E294" i="4"/>
  <c r="D294" i="4"/>
  <c r="C294" i="4"/>
  <c r="BI293" i="4"/>
  <c r="L293" i="4"/>
  <c r="K293" i="4"/>
  <c r="J293" i="4"/>
  <c r="I293" i="4"/>
  <c r="H293" i="4"/>
  <c r="G293" i="4"/>
  <c r="F293" i="4"/>
  <c r="E293" i="4"/>
  <c r="D293" i="4"/>
  <c r="C293" i="4"/>
  <c r="BI292" i="4"/>
  <c r="L292" i="4"/>
  <c r="K292" i="4"/>
  <c r="J292" i="4"/>
  <c r="I292" i="4"/>
  <c r="H292" i="4"/>
  <c r="G292" i="4"/>
  <c r="F292" i="4"/>
  <c r="E292" i="4"/>
  <c r="D292" i="4"/>
  <c r="C292" i="4"/>
  <c r="BI291" i="4"/>
  <c r="L291" i="4"/>
  <c r="K291" i="4"/>
  <c r="J291" i="4"/>
  <c r="I291" i="4"/>
  <c r="H291" i="4"/>
  <c r="G291" i="4"/>
  <c r="F291" i="4"/>
  <c r="E291" i="4"/>
  <c r="D291" i="4"/>
  <c r="C291" i="4"/>
  <c r="BI290" i="4"/>
  <c r="L290" i="4"/>
  <c r="K290" i="4"/>
  <c r="J290" i="4"/>
  <c r="I290" i="4"/>
  <c r="H290" i="4"/>
  <c r="G290" i="4"/>
  <c r="F290" i="4"/>
  <c r="E290" i="4"/>
  <c r="D290" i="4"/>
  <c r="C290" i="4"/>
  <c r="BI289" i="4"/>
  <c r="L289" i="4"/>
  <c r="K289" i="4"/>
  <c r="J289" i="4"/>
  <c r="I289" i="4"/>
  <c r="H289" i="4"/>
  <c r="G289" i="4"/>
  <c r="F289" i="4"/>
  <c r="E289" i="4"/>
  <c r="D289" i="4"/>
  <c r="C289" i="4"/>
  <c r="BI288" i="4"/>
  <c r="L288" i="4"/>
  <c r="K288" i="4"/>
  <c r="J288" i="4"/>
  <c r="I288" i="4"/>
  <c r="H288" i="4"/>
  <c r="G288" i="4"/>
  <c r="F288" i="4"/>
  <c r="E288" i="4"/>
  <c r="D288" i="4"/>
  <c r="C288" i="4"/>
  <c r="BI287" i="4"/>
  <c r="L287" i="4"/>
  <c r="K287" i="4"/>
  <c r="J287" i="4"/>
  <c r="I287" i="4"/>
  <c r="H287" i="4"/>
  <c r="G287" i="4"/>
  <c r="F287" i="4"/>
  <c r="E287" i="4"/>
  <c r="D287" i="4"/>
  <c r="C287" i="4"/>
  <c r="P286" i="4"/>
  <c r="O286" i="4"/>
  <c r="N286" i="4"/>
  <c r="C275" i="4"/>
  <c r="D275" i="4"/>
  <c r="E275" i="4"/>
  <c r="F275" i="4"/>
  <c r="G275" i="4"/>
  <c r="H275" i="4"/>
  <c r="I275" i="4"/>
  <c r="J275" i="4"/>
  <c r="K275" i="4"/>
  <c r="L275" i="4"/>
  <c r="Q275" i="4" s="1"/>
  <c r="C276" i="4"/>
  <c r="D276" i="4"/>
  <c r="E276" i="4"/>
  <c r="F276" i="4"/>
  <c r="G276" i="4"/>
  <c r="H276" i="4"/>
  <c r="I276" i="4"/>
  <c r="J276" i="4"/>
  <c r="K276" i="4"/>
  <c r="L276" i="4"/>
  <c r="C277" i="4"/>
  <c r="D277" i="4"/>
  <c r="E277" i="4"/>
  <c r="F277" i="4"/>
  <c r="G277" i="4"/>
  <c r="H277" i="4"/>
  <c r="I277" i="4"/>
  <c r="J277" i="4"/>
  <c r="K277" i="4"/>
  <c r="L277" i="4"/>
  <c r="C278" i="4"/>
  <c r="D278" i="4"/>
  <c r="E278" i="4"/>
  <c r="F278" i="4"/>
  <c r="G278" i="4"/>
  <c r="H278" i="4"/>
  <c r="I278" i="4"/>
  <c r="J278" i="4"/>
  <c r="K278" i="4"/>
  <c r="L278" i="4"/>
  <c r="Q278" i="4" s="1"/>
  <c r="C279" i="4"/>
  <c r="D279" i="4"/>
  <c r="E279" i="4"/>
  <c r="F279" i="4"/>
  <c r="G279" i="4"/>
  <c r="H279" i="4"/>
  <c r="I279" i="4"/>
  <c r="J279" i="4"/>
  <c r="K279" i="4"/>
  <c r="L279" i="4"/>
  <c r="C280" i="4"/>
  <c r="D280" i="4"/>
  <c r="E280" i="4"/>
  <c r="F280" i="4"/>
  <c r="G280" i="4"/>
  <c r="H280" i="4"/>
  <c r="I280" i="4"/>
  <c r="J280" i="4"/>
  <c r="K280" i="4"/>
  <c r="L280" i="4"/>
  <c r="Q280" i="4" s="1"/>
  <c r="C281" i="4"/>
  <c r="D281" i="4"/>
  <c r="E281" i="4"/>
  <c r="F281" i="4"/>
  <c r="G281" i="4"/>
  <c r="H281" i="4"/>
  <c r="I281" i="4"/>
  <c r="J281" i="4"/>
  <c r="K281" i="4"/>
  <c r="L281" i="4"/>
  <c r="Q281" i="4" s="1"/>
  <c r="C282" i="4"/>
  <c r="D282" i="4"/>
  <c r="E282" i="4"/>
  <c r="F282" i="4"/>
  <c r="G282" i="4"/>
  <c r="H282" i="4"/>
  <c r="I282" i="4"/>
  <c r="J282" i="4"/>
  <c r="K282" i="4"/>
  <c r="L282" i="4"/>
  <c r="Q282" i="4" s="1"/>
  <c r="C283" i="4"/>
  <c r="D283" i="4"/>
  <c r="E283" i="4"/>
  <c r="F283" i="4"/>
  <c r="G283" i="4"/>
  <c r="H283" i="4"/>
  <c r="I283" i="4"/>
  <c r="J283" i="4"/>
  <c r="K283" i="4"/>
  <c r="L283" i="4"/>
  <c r="Q283" i="4" s="1"/>
  <c r="C284" i="4"/>
  <c r="D284" i="4"/>
  <c r="E284" i="4"/>
  <c r="F284" i="4"/>
  <c r="G284" i="4"/>
  <c r="H284" i="4"/>
  <c r="I284" i="4"/>
  <c r="J284" i="4"/>
  <c r="K284" i="4"/>
  <c r="L284" i="4"/>
  <c r="B284" i="4"/>
  <c r="B276" i="4"/>
  <c r="B277" i="4"/>
  <c r="B278" i="4"/>
  <c r="B279" i="4"/>
  <c r="B280" i="4"/>
  <c r="B281" i="4"/>
  <c r="B282" i="4"/>
  <c r="B283" i="4"/>
  <c r="B275" i="4"/>
  <c r="B274" i="4"/>
  <c r="C264" i="4"/>
  <c r="D264" i="4"/>
  <c r="E264" i="4"/>
  <c r="F264" i="4"/>
  <c r="G264" i="4"/>
  <c r="H264" i="4"/>
  <c r="I264" i="4"/>
  <c r="J264" i="4"/>
  <c r="K264" i="4"/>
  <c r="L264" i="4"/>
  <c r="Q264" i="4" s="1"/>
  <c r="C265" i="4"/>
  <c r="D265" i="4"/>
  <c r="E265" i="4"/>
  <c r="F265" i="4"/>
  <c r="G265" i="4"/>
  <c r="H265" i="4"/>
  <c r="I265" i="4"/>
  <c r="J265" i="4"/>
  <c r="K265" i="4"/>
  <c r="L265" i="4"/>
  <c r="Q265" i="4" s="1"/>
  <c r="C266" i="4"/>
  <c r="D266" i="4"/>
  <c r="E266" i="4"/>
  <c r="F266" i="4"/>
  <c r="G266" i="4"/>
  <c r="H266" i="4"/>
  <c r="I266" i="4"/>
  <c r="J266" i="4"/>
  <c r="K266" i="4"/>
  <c r="L266" i="4"/>
  <c r="Q266" i="4" s="1"/>
  <c r="C267" i="4"/>
  <c r="D267" i="4"/>
  <c r="E267" i="4"/>
  <c r="F267" i="4"/>
  <c r="G267" i="4"/>
  <c r="H267" i="4"/>
  <c r="I267" i="4"/>
  <c r="J267" i="4"/>
  <c r="K267" i="4"/>
  <c r="L267" i="4"/>
  <c r="Q267" i="4" s="1"/>
  <c r="C268" i="4"/>
  <c r="D268" i="4"/>
  <c r="E268" i="4"/>
  <c r="F268" i="4"/>
  <c r="G268" i="4"/>
  <c r="H268" i="4"/>
  <c r="I268" i="4"/>
  <c r="J268" i="4"/>
  <c r="K268" i="4"/>
  <c r="L268" i="4"/>
  <c r="Q268" i="4" s="1"/>
  <c r="C269" i="4"/>
  <c r="D269" i="4"/>
  <c r="E269" i="4"/>
  <c r="F269" i="4"/>
  <c r="G269" i="4"/>
  <c r="H269" i="4"/>
  <c r="I269" i="4"/>
  <c r="J269" i="4"/>
  <c r="K269" i="4"/>
  <c r="L269" i="4"/>
  <c r="C270" i="4"/>
  <c r="D270" i="4"/>
  <c r="E270" i="4"/>
  <c r="F270" i="4"/>
  <c r="G270" i="4"/>
  <c r="H270" i="4"/>
  <c r="I270" i="4"/>
  <c r="J270" i="4"/>
  <c r="K270" i="4"/>
  <c r="L270" i="4"/>
  <c r="C271" i="4"/>
  <c r="D271" i="4"/>
  <c r="E271" i="4"/>
  <c r="F271" i="4"/>
  <c r="G271" i="4"/>
  <c r="H271" i="4"/>
  <c r="I271" i="4"/>
  <c r="J271" i="4"/>
  <c r="K271" i="4"/>
  <c r="L271" i="4"/>
  <c r="Q271" i="4" s="1"/>
  <c r="C272" i="4"/>
  <c r="D272" i="4"/>
  <c r="E272" i="4"/>
  <c r="F272" i="4"/>
  <c r="G272" i="4"/>
  <c r="H272" i="4"/>
  <c r="I272" i="4"/>
  <c r="J272" i="4"/>
  <c r="K272" i="4"/>
  <c r="L272" i="4"/>
  <c r="Q272" i="4" s="1"/>
  <c r="C273" i="4"/>
  <c r="D273" i="4"/>
  <c r="E273" i="4"/>
  <c r="F273" i="4"/>
  <c r="G273" i="4"/>
  <c r="H273" i="4"/>
  <c r="I273" i="4"/>
  <c r="J273" i="4"/>
  <c r="K273" i="4"/>
  <c r="L273" i="4"/>
  <c r="Q269" i="4"/>
  <c r="Q270" i="4"/>
  <c r="Q273" i="4"/>
  <c r="B265" i="4"/>
  <c r="B266" i="4"/>
  <c r="B267" i="4"/>
  <c r="B268" i="4"/>
  <c r="B269" i="4"/>
  <c r="B270" i="4"/>
  <c r="B271" i="4"/>
  <c r="B272" i="4"/>
  <c r="B273" i="4"/>
  <c r="B264" i="4"/>
  <c r="B263" i="4"/>
  <c r="C253" i="4"/>
  <c r="D253" i="4"/>
  <c r="E253" i="4"/>
  <c r="F253" i="4"/>
  <c r="G253" i="4"/>
  <c r="H253" i="4"/>
  <c r="I253" i="4"/>
  <c r="J253" i="4"/>
  <c r="K253" i="4"/>
  <c r="L253" i="4"/>
  <c r="C254" i="4"/>
  <c r="D254" i="4"/>
  <c r="E254" i="4"/>
  <c r="F254" i="4"/>
  <c r="G254" i="4"/>
  <c r="H254" i="4"/>
  <c r="I254" i="4"/>
  <c r="J254" i="4"/>
  <c r="K254" i="4"/>
  <c r="L254" i="4"/>
  <c r="BD254" i="4" s="1"/>
  <c r="C255" i="4"/>
  <c r="D255" i="4"/>
  <c r="E255" i="4"/>
  <c r="F255" i="4"/>
  <c r="G255" i="4"/>
  <c r="H255" i="4"/>
  <c r="I255" i="4"/>
  <c r="J255" i="4"/>
  <c r="K255" i="4"/>
  <c r="L255" i="4"/>
  <c r="BD255" i="4" s="1"/>
  <c r="C256" i="4"/>
  <c r="D256" i="4"/>
  <c r="E256" i="4"/>
  <c r="F256" i="4"/>
  <c r="G256" i="4"/>
  <c r="H256" i="4"/>
  <c r="I256" i="4"/>
  <c r="J256" i="4"/>
  <c r="K256" i="4"/>
  <c r="L256" i="4"/>
  <c r="Q256" i="4" s="1"/>
  <c r="C257" i="4"/>
  <c r="D257" i="4"/>
  <c r="E257" i="4"/>
  <c r="F257" i="4"/>
  <c r="G257" i="4"/>
  <c r="H257" i="4"/>
  <c r="I257" i="4"/>
  <c r="J257" i="4"/>
  <c r="K257" i="4"/>
  <c r="L257" i="4"/>
  <c r="BD257" i="4" s="1"/>
  <c r="C258" i="4"/>
  <c r="D258" i="4"/>
  <c r="E258" i="4"/>
  <c r="F258" i="4"/>
  <c r="G258" i="4"/>
  <c r="H258" i="4"/>
  <c r="I258" i="4"/>
  <c r="J258" i="4"/>
  <c r="K258" i="4"/>
  <c r="L258" i="4"/>
  <c r="BD258" i="4" s="1"/>
  <c r="C259" i="4"/>
  <c r="D259" i="4"/>
  <c r="E259" i="4"/>
  <c r="F259" i="4"/>
  <c r="G259" i="4"/>
  <c r="H259" i="4"/>
  <c r="I259" i="4"/>
  <c r="J259" i="4"/>
  <c r="K259" i="4"/>
  <c r="L259" i="4"/>
  <c r="BD259" i="4" s="1"/>
  <c r="C260" i="4"/>
  <c r="D260" i="4"/>
  <c r="E260" i="4"/>
  <c r="F260" i="4"/>
  <c r="G260" i="4"/>
  <c r="H260" i="4"/>
  <c r="I260" i="4"/>
  <c r="J260" i="4"/>
  <c r="K260" i="4"/>
  <c r="L260" i="4"/>
  <c r="BD260" i="4" s="1"/>
  <c r="C261" i="4"/>
  <c r="D261" i="4"/>
  <c r="E261" i="4"/>
  <c r="F261" i="4"/>
  <c r="G261" i="4"/>
  <c r="H261" i="4"/>
  <c r="I261" i="4"/>
  <c r="J261" i="4"/>
  <c r="K261" i="4"/>
  <c r="L261" i="4"/>
  <c r="BD261" i="4" s="1"/>
  <c r="C262" i="4"/>
  <c r="D262" i="4"/>
  <c r="E262" i="4"/>
  <c r="F262" i="4"/>
  <c r="G262" i="4"/>
  <c r="H262" i="4"/>
  <c r="I262" i="4"/>
  <c r="J262" i="4"/>
  <c r="K262" i="4"/>
  <c r="L262" i="4"/>
  <c r="BD262" i="4" s="1"/>
  <c r="B254" i="4"/>
  <c r="B255" i="4"/>
  <c r="B256" i="4"/>
  <c r="B257" i="4"/>
  <c r="B258" i="4"/>
  <c r="B259" i="4"/>
  <c r="B260" i="4"/>
  <c r="B261" i="4"/>
  <c r="B262" i="4"/>
  <c r="B253" i="4"/>
  <c r="B252" i="4"/>
  <c r="Q279" i="4"/>
  <c r="P274" i="4"/>
  <c r="O274" i="4"/>
  <c r="N274" i="4"/>
  <c r="P263" i="4"/>
  <c r="O263" i="4"/>
  <c r="N263" i="4"/>
  <c r="BI262" i="4"/>
  <c r="BI261" i="4"/>
  <c r="BI260" i="4"/>
  <c r="BI259" i="4"/>
  <c r="BI258" i="4"/>
  <c r="BI257" i="4"/>
  <c r="BI256" i="4"/>
  <c r="BI255" i="4"/>
  <c r="BI254" i="4"/>
  <c r="BJ254" i="4" s="1"/>
  <c r="BI253" i="4"/>
  <c r="BD253" i="4"/>
  <c r="P252" i="4"/>
  <c r="P251" i="4" s="1"/>
  <c r="O252" i="4"/>
  <c r="O251" i="4" s="1"/>
  <c r="N252" i="4"/>
  <c r="C242" i="4"/>
  <c r="D242" i="4"/>
  <c r="E242" i="4"/>
  <c r="F242" i="4"/>
  <c r="G242" i="4"/>
  <c r="H242" i="4"/>
  <c r="I242" i="4"/>
  <c r="J242" i="4"/>
  <c r="K242" i="4"/>
  <c r="L242" i="4"/>
  <c r="Q242" i="4" s="1"/>
  <c r="C243" i="4"/>
  <c r="D243" i="4"/>
  <c r="E243" i="4"/>
  <c r="F243" i="4"/>
  <c r="G243" i="4"/>
  <c r="H243" i="4"/>
  <c r="I243" i="4"/>
  <c r="J243" i="4"/>
  <c r="K243" i="4"/>
  <c r="L243" i="4"/>
  <c r="Q243" i="4" s="1"/>
  <c r="C244" i="4"/>
  <c r="D244" i="4"/>
  <c r="E244" i="4"/>
  <c r="F244" i="4"/>
  <c r="G244" i="4"/>
  <c r="H244" i="4"/>
  <c r="I244" i="4"/>
  <c r="J244" i="4"/>
  <c r="K244" i="4"/>
  <c r="L244" i="4"/>
  <c r="Q244" i="4" s="1"/>
  <c r="C245" i="4"/>
  <c r="D245" i="4"/>
  <c r="E245" i="4"/>
  <c r="F245" i="4"/>
  <c r="G245" i="4"/>
  <c r="H245" i="4"/>
  <c r="I245" i="4"/>
  <c r="J245" i="4"/>
  <c r="K245" i="4"/>
  <c r="L245" i="4"/>
  <c r="Q245" i="4" s="1"/>
  <c r="C246" i="4"/>
  <c r="D246" i="4"/>
  <c r="E246" i="4"/>
  <c r="F246" i="4"/>
  <c r="G246" i="4"/>
  <c r="H246" i="4"/>
  <c r="I246" i="4"/>
  <c r="J246" i="4"/>
  <c r="K246" i="4"/>
  <c r="L246" i="4"/>
  <c r="C247" i="4"/>
  <c r="D247" i="4"/>
  <c r="E247" i="4"/>
  <c r="F247" i="4"/>
  <c r="G247" i="4"/>
  <c r="H247" i="4"/>
  <c r="I247" i="4"/>
  <c r="J247" i="4"/>
  <c r="K247" i="4"/>
  <c r="L247" i="4"/>
  <c r="Q247" i="4" s="1"/>
  <c r="C248" i="4"/>
  <c r="D248" i="4"/>
  <c r="E248" i="4"/>
  <c r="F248" i="4"/>
  <c r="G248" i="4"/>
  <c r="H248" i="4"/>
  <c r="I248" i="4"/>
  <c r="J248" i="4"/>
  <c r="K248" i="4"/>
  <c r="L248" i="4"/>
  <c r="Q248" i="4" s="1"/>
  <c r="C249" i="4"/>
  <c r="D249" i="4"/>
  <c r="E249" i="4"/>
  <c r="F249" i="4"/>
  <c r="G249" i="4"/>
  <c r="H249" i="4"/>
  <c r="I249" i="4"/>
  <c r="J249" i="4"/>
  <c r="K249" i="4"/>
  <c r="L249" i="4"/>
  <c r="Q249" i="4" s="1"/>
  <c r="C250" i="4"/>
  <c r="D250" i="4"/>
  <c r="E250" i="4"/>
  <c r="F250" i="4"/>
  <c r="G250" i="4"/>
  <c r="H250" i="4"/>
  <c r="I250" i="4"/>
  <c r="J250" i="4"/>
  <c r="K250" i="4"/>
  <c r="L250" i="4"/>
  <c r="Q250" i="4" s="1"/>
  <c r="B243" i="4"/>
  <c r="B244" i="4"/>
  <c r="B245" i="4"/>
  <c r="B246" i="4"/>
  <c r="B247" i="4"/>
  <c r="B248" i="4"/>
  <c r="B249" i="4"/>
  <c r="B250" i="4"/>
  <c r="B242" i="4"/>
  <c r="B241" i="4"/>
  <c r="C231" i="4"/>
  <c r="D231" i="4"/>
  <c r="E231" i="4"/>
  <c r="F231" i="4"/>
  <c r="G231" i="4"/>
  <c r="H231" i="4"/>
  <c r="I231" i="4"/>
  <c r="J231" i="4"/>
  <c r="K231" i="4"/>
  <c r="L231" i="4"/>
  <c r="Q231" i="4" s="1"/>
  <c r="C232" i="4"/>
  <c r="D232" i="4"/>
  <c r="E232" i="4"/>
  <c r="F232" i="4"/>
  <c r="G232" i="4"/>
  <c r="H232" i="4"/>
  <c r="I232" i="4"/>
  <c r="J232" i="4"/>
  <c r="K232" i="4"/>
  <c r="L232" i="4"/>
  <c r="Q232" i="4" s="1"/>
  <c r="C233" i="4"/>
  <c r="D233" i="4"/>
  <c r="E233" i="4"/>
  <c r="F233" i="4"/>
  <c r="G233" i="4"/>
  <c r="H233" i="4"/>
  <c r="I233" i="4"/>
  <c r="J233" i="4"/>
  <c r="K233" i="4"/>
  <c r="L233" i="4"/>
  <c r="Q233" i="4" s="1"/>
  <c r="C234" i="4"/>
  <c r="D234" i="4"/>
  <c r="E234" i="4"/>
  <c r="F234" i="4"/>
  <c r="G234" i="4"/>
  <c r="H234" i="4"/>
  <c r="I234" i="4"/>
  <c r="J234" i="4"/>
  <c r="K234" i="4"/>
  <c r="L234" i="4"/>
  <c r="Q234" i="4" s="1"/>
  <c r="C235" i="4"/>
  <c r="D235" i="4"/>
  <c r="E235" i="4"/>
  <c r="F235" i="4"/>
  <c r="G235" i="4"/>
  <c r="H235" i="4"/>
  <c r="I235" i="4"/>
  <c r="J235" i="4"/>
  <c r="K235" i="4"/>
  <c r="L235" i="4"/>
  <c r="Q235" i="4" s="1"/>
  <c r="C236" i="4"/>
  <c r="D236" i="4"/>
  <c r="E236" i="4"/>
  <c r="F236" i="4"/>
  <c r="G236" i="4"/>
  <c r="H236" i="4"/>
  <c r="I236" i="4"/>
  <c r="J236" i="4"/>
  <c r="K236" i="4"/>
  <c r="L236" i="4"/>
  <c r="Q236" i="4" s="1"/>
  <c r="C237" i="4"/>
  <c r="D237" i="4"/>
  <c r="E237" i="4"/>
  <c r="F237" i="4"/>
  <c r="G237" i="4"/>
  <c r="H237" i="4"/>
  <c r="I237" i="4"/>
  <c r="J237" i="4"/>
  <c r="K237" i="4"/>
  <c r="L237" i="4"/>
  <c r="Q237" i="4" s="1"/>
  <c r="C238" i="4"/>
  <c r="D238" i="4"/>
  <c r="E238" i="4"/>
  <c r="F238" i="4"/>
  <c r="G238" i="4"/>
  <c r="H238" i="4"/>
  <c r="I238" i="4"/>
  <c r="J238" i="4"/>
  <c r="K238" i="4"/>
  <c r="L238" i="4"/>
  <c r="Q238" i="4" s="1"/>
  <c r="C239" i="4"/>
  <c r="D239" i="4"/>
  <c r="E239" i="4"/>
  <c r="F239" i="4"/>
  <c r="G239" i="4"/>
  <c r="H239" i="4"/>
  <c r="I239" i="4"/>
  <c r="J239" i="4"/>
  <c r="K239" i="4"/>
  <c r="L239" i="4"/>
  <c r="Q239" i="4" s="1"/>
  <c r="C240" i="4"/>
  <c r="D240" i="4"/>
  <c r="E240" i="4"/>
  <c r="F240" i="4"/>
  <c r="G240" i="4"/>
  <c r="H240" i="4"/>
  <c r="I240" i="4"/>
  <c r="J240" i="4"/>
  <c r="K240" i="4"/>
  <c r="L240" i="4"/>
  <c r="Q240" i="4" s="1"/>
  <c r="B232" i="4"/>
  <c r="B233" i="4"/>
  <c r="B234" i="4"/>
  <c r="B235" i="4"/>
  <c r="B236" i="4"/>
  <c r="B237" i="4"/>
  <c r="B238" i="4"/>
  <c r="B239" i="4"/>
  <c r="B240" i="4"/>
  <c r="B231" i="4"/>
  <c r="B230" i="4"/>
  <c r="C220" i="4"/>
  <c r="D220" i="4"/>
  <c r="E220" i="4"/>
  <c r="F220" i="4"/>
  <c r="G220" i="4"/>
  <c r="H220" i="4"/>
  <c r="I220" i="4"/>
  <c r="J220" i="4"/>
  <c r="K220" i="4"/>
  <c r="L220" i="4"/>
  <c r="Q220" i="4" s="1"/>
  <c r="C221" i="4"/>
  <c r="D221" i="4"/>
  <c r="E221" i="4"/>
  <c r="F221" i="4"/>
  <c r="G221" i="4"/>
  <c r="H221" i="4"/>
  <c r="I221" i="4"/>
  <c r="J221" i="4"/>
  <c r="K221" i="4"/>
  <c r="L221" i="4"/>
  <c r="BG221" i="4" s="1"/>
  <c r="C222" i="4"/>
  <c r="D222" i="4"/>
  <c r="E222" i="4"/>
  <c r="F222" i="4"/>
  <c r="G222" i="4"/>
  <c r="H222" i="4"/>
  <c r="I222" i="4"/>
  <c r="J222" i="4"/>
  <c r="K222" i="4"/>
  <c r="L222" i="4"/>
  <c r="BG222" i="4" s="1"/>
  <c r="C223" i="4"/>
  <c r="D223" i="4"/>
  <c r="E223" i="4"/>
  <c r="F223" i="4"/>
  <c r="G223" i="4"/>
  <c r="H223" i="4"/>
  <c r="I223" i="4"/>
  <c r="J223" i="4"/>
  <c r="K223" i="4"/>
  <c r="L223" i="4"/>
  <c r="BG223" i="4" s="1"/>
  <c r="C224" i="4"/>
  <c r="D224" i="4"/>
  <c r="E224" i="4"/>
  <c r="F224" i="4"/>
  <c r="G224" i="4"/>
  <c r="H224" i="4"/>
  <c r="I224" i="4"/>
  <c r="J224" i="4"/>
  <c r="K224" i="4"/>
  <c r="L224" i="4"/>
  <c r="Q224" i="4" s="1"/>
  <c r="C225" i="4"/>
  <c r="D225" i="4"/>
  <c r="E225" i="4"/>
  <c r="F225" i="4"/>
  <c r="G225" i="4"/>
  <c r="H225" i="4"/>
  <c r="I225" i="4"/>
  <c r="J225" i="4"/>
  <c r="K225" i="4"/>
  <c r="L225" i="4"/>
  <c r="BD225" i="4" s="1"/>
  <c r="C226" i="4"/>
  <c r="D226" i="4"/>
  <c r="E226" i="4"/>
  <c r="F226" i="4"/>
  <c r="G226" i="4"/>
  <c r="H226" i="4"/>
  <c r="I226" i="4"/>
  <c r="J226" i="4"/>
  <c r="K226" i="4"/>
  <c r="L226" i="4"/>
  <c r="BG226" i="4" s="1"/>
  <c r="C227" i="4"/>
  <c r="D227" i="4"/>
  <c r="E227" i="4"/>
  <c r="F227" i="4"/>
  <c r="G227" i="4"/>
  <c r="H227" i="4"/>
  <c r="I227" i="4"/>
  <c r="J227" i="4"/>
  <c r="K227" i="4"/>
  <c r="L227" i="4"/>
  <c r="BG227" i="4" s="1"/>
  <c r="C228" i="4"/>
  <c r="D228" i="4"/>
  <c r="E228" i="4"/>
  <c r="F228" i="4"/>
  <c r="G228" i="4"/>
  <c r="H228" i="4"/>
  <c r="I228" i="4"/>
  <c r="J228" i="4"/>
  <c r="K228" i="4"/>
  <c r="L228" i="4"/>
  <c r="BD228" i="4" s="1"/>
  <c r="C229" i="4"/>
  <c r="D229" i="4"/>
  <c r="E229" i="4"/>
  <c r="F229" i="4"/>
  <c r="G229" i="4"/>
  <c r="H229" i="4"/>
  <c r="I229" i="4"/>
  <c r="J229" i="4"/>
  <c r="K229" i="4"/>
  <c r="L229" i="4"/>
  <c r="BG229" i="4" s="1"/>
  <c r="B221" i="4"/>
  <c r="B222" i="4"/>
  <c r="B223" i="4"/>
  <c r="B224" i="4"/>
  <c r="B225" i="4"/>
  <c r="B226" i="4"/>
  <c r="B227" i="4"/>
  <c r="B228" i="4"/>
  <c r="B229" i="4"/>
  <c r="B220" i="4"/>
  <c r="B219" i="4"/>
  <c r="Q246" i="4"/>
  <c r="P241" i="4"/>
  <c r="O241" i="4"/>
  <c r="N241" i="4"/>
  <c r="P230" i="4"/>
  <c r="O230" i="4"/>
  <c r="N230" i="4"/>
  <c r="BI229" i="4"/>
  <c r="BI228" i="4"/>
  <c r="BI227" i="4"/>
  <c r="BI226" i="4"/>
  <c r="BI225" i="4"/>
  <c r="BI224" i="4"/>
  <c r="BJ224" i="4" s="1"/>
  <c r="BI223" i="4"/>
  <c r="BI222" i="4"/>
  <c r="BI221" i="4"/>
  <c r="BI220" i="4"/>
  <c r="BD220" i="4"/>
  <c r="P219" i="4"/>
  <c r="O219" i="4"/>
  <c r="N219" i="4"/>
  <c r="C208" i="4"/>
  <c r="D208" i="4"/>
  <c r="E208" i="4"/>
  <c r="F208" i="4"/>
  <c r="G208" i="4"/>
  <c r="H208" i="4"/>
  <c r="I208" i="4"/>
  <c r="J208" i="4"/>
  <c r="K208" i="4"/>
  <c r="L208" i="4"/>
  <c r="Q208" i="4" s="1"/>
  <c r="C209" i="4"/>
  <c r="D209" i="4"/>
  <c r="E209" i="4"/>
  <c r="F209" i="4"/>
  <c r="G209" i="4"/>
  <c r="H209" i="4"/>
  <c r="I209" i="4"/>
  <c r="J209" i="4"/>
  <c r="K209" i="4"/>
  <c r="L209" i="4"/>
  <c r="Q209" i="4" s="1"/>
  <c r="C210" i="4"/>
  <c r="D210" i="4"/>
  <c r="E210" i="4"/>
  <c r="F210" i="4"/>
  <c r="G210" i="4"/>
  <c r="H210" i="4"/>
  <c r="I210" i="4"/>
  <c r="J210" i="4"/>
  <c r="K210" i="4"/>
  <c r="L210" i="4"/>
  <c r="C211" i="4"/>
  <c r="D211" i="4"/>
  <c r="E211" i="4"/>
  <c r="F211" i="4"/>
  <c r="G211" i="4"/>
  <c r="H211" i="4"/>
  <c r="I211" i="4"/>
  <c r="J211" i="4"/>
  <c r="K211" i="4"/>
  <c r="L211" i="4"/>
  <c r="Q211" i="4" s="1"/>
  <c r="C212" i="4"/>
  <c r="D212" i="4"/>
  <c r="E212" i="4"/>
  <c r="F212" i="4"/>
  <c r="G212" i="4"/>
  <c r="H212" i="4"/>
  <c r="I212" i="4"/>
  <c r="J212" i="4"/>
  <c r="K212" i="4"/>
  <c r="L212" i="4"/>
  <c r="Q212" i="4" s="1"/>
  <c r="C213" i="4"/>
  <c r="D213" i="4"/>
  <c r="E213" i="4"/>
  <c r="F213" i="4"/>
  <c r="G213" i="4"/>
  <c r="H213" i="4"/>
  <c r="I213" i="4"/>
  <c r="J213" i="4"/>
  <c r="K213" i="4"/>
  <c r="L213" i="4"/>
  <c r="Q213" i="4" s="1"/>
  <c r="C214" i="4"/>
  <c r="D214" i="4"/>
  <c r="E214" i="4"/>
  <c r="F214" i="4"/>
  <c r="G214" i="4"/>
  <c r="H214" i="4"/>
  <c r="I214" i="4"/>
  <c r="J214" i="4"/>
  <c r="K214" i="4"/>
  <c r="L214" i="4"/>
  <c r="Q214" i="4" s="1"/>
  <c r="C215" i="4"/>
  <c r="D215" i="4"/>
  <c r="E215" i="4"/>
  <c r="F215" i="4"/>
  <c r="G215" i="4"/>
  <c r="H215" i="4"/>
  <c r="I215" i="4"/>
  <c r="J215" i="4"/>
  <c r="K215" i="4"/>
  <c r="L215" i="4"/>
  <c r="Q215" i="4" s="1"/>
  <c r="C216" i="4"/>
  <c r="D216" i="4"/>
  <c r="E216" i="4"/>
  <c r="F216" i="4"/>
  <c r="G216" i="4"/>
  <c r="H216" i="4"/>
  <c r="I216" i="4"/>
  <c r="J216" i="4"/>
  <c r="K216" i="4"/>
  <c r="L216" i="4"/>
  <c r="Q216" i="4" s="1"/>
  <c r="C217" i="4"/>
  <c r="D217" i="4"/>
  <c r="E217" i="4"/>
  <c r="F217" i="4"/>
  <c r="G217" i="4"/>
  <c r="H217" i="4"/>
  <c r="I217" i="4"/>
  <c r="J217" i="4"/>
  <c r="K217" i="4"/>
  <c r="L217" i="4"/>
  <c r="Q217" i="4" s="1"/>
  <c r="B209" i="4"/>
  <c r="B210" i="4"/>
  <c r="B211" i="4"/>
  <c r="B212" i="4"/>
  <c r="B213" i="4"/>
  <c r="B214" i="4"/>
  <c r="B215" i="4"/>
  <c r="B216" i="4"/>
  <c r="B217" i="4"/>
  <c r="B208" i="4"/>
  <c r="B207" i="4"/>
  <c r="P207" i="4"/>
  <c r="O207" i="4"/>
  <c r="N207" i="4"/>
  <c r="C197" i="4"/>
  <c r="D197" i="4"/>
  <c r="E197" i="4"/>
  <c r="F197" i="4"/>
  <c r="G197" i="4"/>
  <c r="H197" i="4"/>
  <c r="I197" i="4"/>
  <c r="J197" i="4"/>
  <c r="K197" i="4"/>
  <c r="L197" i="4"/>
  <c r="Q197" i="4" s="1"/>
  <c r="C198" i="4"/>
  <c r="D198" i="4"/>
  <c r="E198" i="4"/>
  <c r="F198" i="4"/>
  <c r="G198" i="4"/>
  <c r="H198" i="4"/>
  <c r="I198" i="4"/>
  <c r="J198" i="4"/>
  <c r="K198" i="4"/>
  <c r="L198" i="4"/>
  <c r="Q198" i="4" s="1"/>
  <c r="C199" i="4"/>
  <c r="D199" i="4"/>
  <c r="E199" i="4"/>
  <c r="F199" i="4"/>
  <c r="G199" i="4"/>
  <c r="H199" i="4"/>
  <c r="I199" i="4"/>
  <c r="J199" i="4"/>
  <c r="K199" i="4"/>
  <c r="L199" i="4"/>
  <c r="C200" i="4"/>
  <c r="D200" i="4"/>
  <c r="E200" i="4"/>
  <c r="F200" i="4"/>
  <c r="G200" i="4"/>
  <c r="H200" i="4"/>
  <c r="I200" i="4"/>
  <c r="J200" i="4"/>
  <c r="K200" i="4"/>
  <c r="L200" i="4"/>
  <c r="Q200" i="4" s="1"/>
  <c r="C201" i="4"/>
  <c r="D201" i="4"/>
  <c r="E201" i="4"/>
  <c r="F201" i="4"/>
  <c r="G201" i="4"/>
  <c r="H201" i="4"/>
  <c r="I201" i="4"/>
  <c r="J201" i="4"/>
  <c r="K201" i="4"/>
  <c r="L201" i="4"/>
  <c r="Q201" i="4" s="1"/>
  <c r="C202" i="4"/>
  <c r="D202" i="4"/>
  <c r="E202" i="4"/>
  <c r="F202" i="4"/>
  <c r="G202" i="4"/>
  <c r="H202" i="4"/>
  <c r="I202" i="4"/>
  <c r="J202" i="4"/>
  <c r="K202" i="4"/>
  <c r="L202" i="4"/>
  <c r="Q202" i="4" s="1"/>
  <c r="C203" i="4"/>
  <c r="D203" i="4"/>
  <c r="E203" i="4"/>
  <c r="F203" i="4"/>
  <c r="G203" i="4"/>
  <c r="H203" i="4"/>
  <c r="I203" i="4"/>
  <c r="J203" i="4"/>
  <c r="K203" i="4"/>
  <c r="L203" i="4"/>
  <c r="Q203" i="4" s="1"/>
  <c r="C204" i="4"/>
  <c r="D204" i="4"/>
  <c r="E204" i="4"/>
  <c r="F204" i="4"/>
  <c r="G204" i="4"/>
  <c r="H204" i="4"/>
  <c r="I204" i="4"/>
  <c r="J204" i="4"/>
  <c r="K204" i="4"/>
  <c r="L204" i="4"/>
  <c r="Q204" i="4" s="1"/>
  <c r="C205" i="4"/>
  <c r="D205" i="4"/>
  <c r="E205" i="4"/>
  <c r="F205" i="4"/>
  <c r="G205" i="4"/>
  <c r="H205" i="4"/>
  <c r="I205" i="4"/>
  <c r="J205" i="4"/>
  <c r="K205" i="4"/>
  <c r="L205" i="4"/>
  <c r="Q205" i="4" s="1"/>
  <c r="C206" i="4"/>
  <c r="D206" i="4"/>
  <c r="E206" i="4"/>
  <c r="F206" i="4"/>
  <c r="G206" i="4"/>
  <c r="H206" i="4"/>
  <c r="I206" i="4"/>
  <c r="J206" i="4"/>
  <c r="K206" i="4"/>
  <c r="L206" i="4"/>
  <c r="Q206" i="4" s="1"/>
  <c r="B198" i="4"/>
  <c r="B199" i="4"/>
  <c r="B200" i="4"/>
  <c r="B201" i="4"/>
  <c r="B202" i="4"/>
  <c r="B203" i="4"/>
  <c r="B204" i="4"/>
  <c r="B205" i="4"/>
  <c r="B206" i="4"/>
  <c r="B197" i="4"/>
  <c r="B196" i="4"/>
  <c r="P196" i="4"/>
  <c r="O196" i="4"/>
  <c r="N196" i="4"/>
  <c r="C186" i="4"/>
  <c r="D186" i="4"/>
  <c r="E186" i="4"/>
  <c r="F186" i="4"/>
  <c r="G186" i="4"/>
  <c r="H186" i="4"/>
  <c r="I186" i="4"/>
  <c r="J186" i="4"/>
  <c r="K186" i="4"/>
  <c r="L186" i="4"/>
  <c r="C187" i="4"/>
  <c r="D187" i="4"/>
  <c r="E187" i="4"/>
  <c r="F187" i="4"/>
  <c r="G187" i="4"/>
  <c r="H187" i="4"/>
  <c r="I187" i="4"/>
  <c r="J187" i="4"/>
  <c r="K187" i="4"/>
  <c r="L187" i="4"/>
  <c r="C188" i="4"/>
  <c r="D188" i="4"/>
  <c r="E188" i="4"/>
  <c r="F188" i="4"/>
  <c r="G188" i="4"/>
  <c r="H188" i="4"/>
  <c r="I188" i="4"/>
  <c r="J188" i="4"/>
  <c r="K188" i="4"/>
  <c r="L188" i="4"/>
  <c r="C189" i="4"/>
  <c r="D189" i="4"/>
  <c r="E189" i="4"/>
  <c r="F189" i="4"/>
  <c r="G189" i="4"/>
  <c r="H189" i="4"/>
  <c r="I189" i="4"/>
  <c r="J189" i="4"/>
  <c r="K189" i="4"/>
  <c r="L189" i="4"/>
  <c r="C190" i="4"/>
  <c r="D190" i="4"/>
  <c r="E190" i="4"/>
  <c r="F190" i="4"/>
  <c r="G190" i="4"/>
  <c r="H190" i="4"/>
  <c r="I190" i="4"/>
  <c r="J190" i="4"/>
  <c r="K190" i="4"/>
  <c r="L190" i="4"/>
  <c r="C191" i="4"/>
  <c r="D191" i="4"/>
  <c r="E191" i="4"/>
  <c r="F191" i="4"/>
  <c r="G191" i="4"/>
  <c r="H191" i="4"/>
  <c r="I191" i="4"/>
  <c r="J191" i="4"/>
  <c r="K191" i="4"/>
  <c r="L191" i="4"/>
  <c r="C192" i="4"/>
  <c r="D192" i="4"/>
  <c r="E192" i="4"/>
  <c r="F192" i="4"/>
  <c r="G192" i="4"/>
  <c r="H192" i="4"/>
  <c r="I192" i="4"/>
  <c r="J192" i="4"/>
  <c r="K192" i="4"/>
  <c r="L192" i="4"/>
  <c r="C193" i="4"/>
  <c r="D193" i="4"/>
  <c r="E193" i="4"/>
  <c r="F193" i="4"/>
  <c r="G193" i="4"/>
  <c r="H193" i="4"/>
  <c r="I193" i="4"/>
  <c r="J193" i="4"/>
  <c r="K193" i="4"/>
  <c r="L193" i="4"/>
  <c r="C194" i="4"/>
  <c r="D194" i="4"/>
  <c r="E194" i="4"/>
  <c r="F194" i="4"/>
  <c r="G194" i="4"/>
  <c r="H194" i="4"/>
  <c r="I194" i="4"/>
  <c r="J194" i="4"/>
  <c r="K194" i="4"/>
  <c r="L194" i="4"/>
  <c r="C195" i="4"/>
  <c r="D195" i="4"/>
  <c r="E195" i="4"/>
  <c r="F195" i="4"/>
  <c r="G195" i="4"/>
  <c r="H195" i="4"/>
  <c r="I195" i="4"/>
  <c r="J195" i="4"/>
  <c r="K195" i="4"/>
  <c r="L195" i="4"/>
  <c r="B187" i="4"/>
  <c r="B188" i="4"/>
  <c r="B189" i="4"/>
  <c r="B190" i="4"/>
  <c r="B191" i="4"/>
  <c r="B192" i="4"/>
  <c r="B193" i="4"/>
  <c r="B194" i="4"/>
  <c r="B195" i="4"/>
  <c r="B186" i="4"/>
  <c r="B185" i="4"/>
  <c r="P185" i="4"/>
  <c r="O185" i="4"/>
  <c r="N185" i="4"/>
  <c r="C174" i="4"/>
  <c r="D174" i="4"/>
  <c r="E174" i="4"/>
  <c r="F174" i="4"/>
  <c r="G174" i="4"/>
  <c r="H174" i="4"/>
  <c r="I174" i="4"/>
  <c r="J174" i="4"/>
  <c r="K174" i="4"/>
  <c r="L174" i="4"/>
  <c r="Q174" i="4" s="1"/>
  <c r="C175" i="4"/>
  <c r="D175" i="4"/>
  <c r="E175" i="4"/>
  <c r="F175" i="4"/>
  <c r="G175" i="4"/>
  <c r="H175" i="4"/>
  <c r="I175" i="4"/>
  <c r="J175" i="4"/>
  <c r="K175" i="4"/>
  <c r="L175" i="4"/>
  <c r="Q175" i="4" s="1"/>
  <c r="C176" i="4"/>
  <c r="D176" i="4"/>
  <c r="E176" i="4"/>
  <c r="F176" i="4"/>
  <c r="G176" i="4"/>
  <c r="H176" i="4"/>
  <c r="I176" i="4"/>
  <c r="J176" i="4"/>
  <c r="K176" i="4"/>
  <c r="L176" i="4"/>
  <c r="Q176" i="4" s="1"/>
  <c r="C177" i="4"/>
  <c r="D177" i="4"/>
  <c r="E177" i="4"/>
  <c r="F177" i="4"/>
  <c r="G177" i="4"/>
  <c r="H177" i="4"/>
  <c r="I177" i="4"/>
  <c r="J177" i="4"/>
  <c r="K177" i="4"/>
  <c r="L177" i="4"/>
  <c r="Q177" i="4" s="1"/>
  <c r="C178" i="4"/>
  <c r="D178" i="4"/>
  <c r="E178" i="4"/>
  <c r="F178" i="4"/>
  <c r="G178" i="4"/>
  <c r="H178" i="4"/>
  <c r="I178" i="4"/>
  <c r="J178" i="4"/>
  <c r="K178" i="4"/>
  <c r="L178" i="4"/>
  <c r="Q178" i="4" s="1"/>
  <c r="C179" i="4"/>
  <c r="D179" i="4"/>
  <c r="E179" i="4"/>
  <c r="F179" i="4"/>
  <c r="G179" i="4"/>
  <c r="H179" i="4"/>
  <c r="I179" i="4"/>
  <c r="J179" i="4"/>
  <c r="K179" i="4"/>
  <c r="L179" i="4"/>
  <c r="Q179" i="4" s="1"/>
  <c r="C180" i="4"/>
  <c r="D180" i="4"/>
  <c r="E180" i="4"/>
  <c r="F180" i="4"/>
  <c r="G180" i="4"/>
  <c r="H180" i="4"/>
  <c r="I180" i="4"/>
  <c r="J180" i="4"/>
  <c r="K180" i="4"/>
  <c r="L180" i="4"/>
  <c r="Q180" i="4" s="1"/>
  <c r="C181" i="4"/>
  <c r="D181" i="4"/>
  <c r="E181" i="4"/>
  <c r="F181" i="4"/>
  <c r="G181" i="4"/>
  <c r="H181" i="4"/>
  <c r="I181" i="4"/>
  <c r="J181" i="4"/>
  <c r="K181" i="4"/>
  <c r="L181" i="4"/>
  <c r="Q181" i="4" s="1"/>
  <c r="C182" i="4"/>
  <c r="D182" i="4"/>
  <c r="E182" i="4"/>
  <c r="F182" i="4"/>
  <c r="G182" i="4"/>
  <c r="H182" i="4"/>
  <c r="I182" i="4"/>
  <c r="J182" i="4"/>
  <c r="K182" i="4"/>
  <c r="L182" i="4"/>
  <c r="Q182" i="4" s="1"/>
  <c r="C183" i="4"/>
  <c r="D183" i="4"/>
  <c r="E183" i="4"/>
  <c r="F183" i="4"/>
  <c r="G183" i="4"/>
  <c r="H183" i="4"/>
  <c r="I183" i="4"/>
  <c r="J183" i="4"/>
  <c r="K183" i="4"/>
  <c r="L183" i="4"/>
  <c r="Q183" i="4" s="1"/>
  <c r="B183" i="4"/>
  <c r="B175" i="4"/>
  <c r="B176" i="4"/>
  <c r="B177" i="4"/>
  <c r="B178" i="4"/>
  <c r="B179" i="4"/>
  <c r="B180" i="4"/>
  <c r="B181" i="4"/>
  <c r="B182" i="4"/>
  <c r="B174" i="4"/>
  <c r="B173" i="4"/>
  <c r="P173" i="4"/>
  <c r="O173" i="4"/>
  <c r="N173" i="4"/>
  <c r="C163" i="4"/>
  <c r="D163" i="4"/>
  <c r="E163" i="4"/>
  <c r="F163" i="4"/>
  <c r="G163" i="4"/>
  <c r="H163" i="4"/>
  <c r="I163" i="4"/>
  <c r="J163" i="4"/>
  <c r="K163" i="4"/>
  <c r="L163" i="4"/>
  <c r="Q163" i="4" s="1"/>
  <c r="C164" i="4"/>
  <c r="D164" i="4"/>
  <c r="E164" i="4"/>
  <c r="F164" i="4"/>
  <c r="G164" i="4"/>
  <c r="H164" i="4"/>
  <c r="I164" i="4"/>
  <c r="J164" i="4"/>
  <c r="K164" i="4"/>
  <c r="L164" i="4"/>
  <c r="Q164" i="4" s="1"/>
  <c r="C165" i="4"/>
  <c r="D165" i="4"/>
  <c r="E165" i="4"/>
  <c r="F165" i="4"/>
  <c r="G165" i="4"/>
  <c r="H165" i="4"/>
  <c r="I165" i="4"/>
  <c r="J165" i="4"/>
  <c r="K165" i="4"/>
  <c r="L165" i="4"/>
  <c r="Q165" i="4" s="1"/>
  <c r="C166" i="4"/>
  <c r="D166" i="4"/>
  <c r="E166" i="4"/>
  <c r="F166" i="4"/>
  <c r="G166" i="4"/>
  <c r="H166" i="4"/>
  <c r="I166" i="4"/>
  <c r="J166" i="4"/>
  <c r="K166" i="4"/>
  <c r="L166" i="4"/>
  <c r="Q166" i="4" s="1"/>
  <c r="C167" i="4"/>
  <c r="D167" i="4"/>
  <c r="E167" i="4"/>
  <c r="F167" i="4"/>
  <c r="G167" i="4"/>
  <c r="H167" i="4"/>
  <c r="I167" i="4"/>
  <c r="J167" i="4"/>
  <c r="K167" i="4"/>
  <c r="L167" i="4"/>
  <c r="Q167" i="4" s="1"/>
  <c r="C168" i="4"/>
  <c r="D168" i="4"/>
  <c r="E168" i="4"/>
  <c r="F168" i="4"/>
  <c r="G168" i="4"/>
  <c r="H168" i="4"/>
  <c r="I168" i="4"/>
  <c r="J168" i="4"/>
  <c r="K168" i="4"/>
  <c r="L168" i="4"/>
  <c r="Q168" i="4" s="1"/>
  <c r="C169" i="4"/>
  <c r="D169" i="4"/>
  <c r="E169" i="4"/>
  <c r="F169" i="4"/>
  <c r="G169" i="4"/>
  <c r="H169" i="4"/>
  <c r="I169" i="4"/>
  <c r="J169" i="4"/>
  <c r="K169" i="4"/>
  <c r="L169" i="4"/>
  <c r="Q169" i="4" s="1"/>
  <c r="C170" i="4"/>
  <c r="D170" i="4"/>
  <c r="E170" i="4"/>
  <c r="F170" i="4"/>
  <c r="G170" i="4"/>
  <c r="H170" i="4"/>
  <c r="I170" i="4"/>
  <c r="J170" i="4"/>
  <c r="K170" i="4"/>
  <c r="L170" i="4"/>
  <c r="Q170" i="4" s="1"/>
  <c r="C171" i="4"/>
  <c r="D171" i="4"/>
  <c r="E171" i="4"/>
  <c r="F171" i="4"/>
  <c r="G171" i="4"/>
  <c r="H171" i="4"/>
  <c r="I171" i="4"/>
  <c r="J171" i="4"/>
  <c r="K171" i="4"/>
  <c r="L171" i="4"/>
  <c r="Q171" i="4" s="1"/>
  <c r="C172" i="4"/>
  <c r="D172" i="4"/>
  <c r="E172" i="4"/>
  <c r="F172" i="4"/>
  <c r="G172" i="4"/>
  <c r="H172" i="4"/>
  <c r="I172" i="4"/>
  <c r="J172" i="4"/>
  <c r="K172" i="4"/>
  <c r="L172" i="4"/>
  <c r="Q172" i="4" s="1"/>
  <c r="B164" i="4"/>
  <c r="B165" i="4"/>
  <c r="B166" i="4"/>
  <c r="B167" i="4"/>
  <c r="B168" i="4"/>
  <c r="B169" i="4"/>
  <c r="B170" i="4"/>
  <c r="B171" i="4"/>
  <c r="B172" i="4"/>
  <c r="B163" i="4"/>
  <c r="B162" i="4"/>
  <c r="P162" i="4"/>
  <c r="O162" i="4"/>
  <c r="N162" i="4"/>
  <c r="B128" i="4"/>
  <c r="C152" i="4"/>
  <c r="D152" i="4"/>
  <c r="E152" i="4"/>
  <c r="F152" i="4"/>
  <c r="G152" i="4"/>
  <c r="H152" i="4"/>
  <c r="I152" i="4"/>
  <c r="J152" i="4"/>
  <c r="K152" i="4"/>
  <c r="L152" i="4"/>
  <c r="Q152" i="4" s="1"/>
  <c r="C153" i="4"/>
  <c r="D153" i="4"/>
  <c r="E153" i="4"/>
  <c r="F153" i="4"/>
  <c r="G153" i="4"/>
  <c r="H153" i="4"/>
  <c r="I153" i="4"/>
  <c r="J153" i="4"/>
  <c r="K153" i="4"/>
  <c r="L153" i="4"/>
  <c r="Q153" i="4" s="1"/>
  <c r="C154" i="4"/>
  <c r="D154" i="4"/>
  <c r="E154" i="4"/>
  <c r="F154" i="4"/>
  <c r="G154" i="4"/>
  <c r="H154" i="4"/>
  <c r="I154" i="4"/>
  <c r="J154" i="4"/>
  <c r="K154" i="4"/>
  <c r="L154" i="4"/>
  <c r="Q154" i="4" s="1"/>
  <c r="C155" i="4"/>
  <c r="D155" i="4"/>
  <c r="E155" i="4"/>
  <c r="F155" i="4"/>
  <c r="G155" i="4"/>
  <c r="H155" i="4"/>
  <c r="I155" i="4"/>
  <c r="J155" i="4"/>
  <c r="K155" i="4"/>
  <c r="L155" i="4"/>
  <c r="Q155" i="4" s="1"/>
  <c r="C156" i="4"/>
  <c r="D156" i="4"/>
  <c r="E156" i="4"/>
  <c r="F156" i="4"/>
  <c r="G156" i="4"/>
  <c r="H156" i="4"/>
  <c r="I156" i="4"/>
  <c r="J156" i="4"/>
  <c r="K156" i="4"/>
  <c r="L156" i="4"/>
  <c r="Q156" i="4" s="1"/>
  <c r="C157" i="4"/>
  <c r="D157" i="4"/>
  <c r="E157" i="4"/>
  <c r="F157" i="4"/>
  <c r="G157" i="4"/>
  <c r="H157" i="4"/>
  <c r="I157" i="4"/>
  <c r="J157" i="4"/>
  <c r="K157" i="4"/>
  <c r="L157" i="4"/>
  <c r="Q157" i="4" s="1"/>
  <c r="C158" i="4"/>
  <c r="D158" i="4"/>
  <c r="E158" i="4"/>
  <c r="F158" i="4"/>
  <c r="G158" i="4"/>
  <c r="H158" i="4"/>
  <c r="I158" i="4"/>
  <c r="J158" i="4"/>
  <c r="K158" i="4"/>
  <c r="L158" i="4"/>
  <c r="Q158" i="4" s="1"/>
  <c r="C159" i="4"/>
  <c r="D159" i="4"/>
  <c r="E159" i="4"/>
  <c r="F159" i="4"/>
  <c r="G159" i="4"/>
  <c r="H159" i="4"/>
  <c r="I159" i="4"/>
  <c r="J159" i="4"/>
  <c r="K159" i="4"/>
  <c r="L159" i="4"/>
  <c r="Q159" i="4" s="1"/>
  <c r="C160" i="4"/>
  <c r="D160" i="4"/>
  <c r="E160" i="4"/>
  <c r="F160" i="4"/>
  <c r="G160" i="4"/>
  <c r="H160" i="4"/>
  <c r="I160" i="4"/>
  <c r="J160" i="4"/>
  <c r="K160" i="4"/>
  <c r="L160" i="4"/>
  <c r="Q160" i="4" s="1"/>
  <c r="C161" i="4"/>
  <c r="D161" i="4"/>
  <c r="E161" i="4"/>
  <c r="F161" i="4"/>
  <c r="G161" i="4"/>
  <c r="H161" i="4"/>
  <c r="I161" i="4"/>
  <c r="J161" i="4"/>
  <c r="K161" i="4"/>
  <c r="L161" i="4"/>
  <c r="Q161" i="4" s="1"/>
  <c r="B153" i="4"/>
  <c r="B154" i="4"/>
  <c r="B155" i="4"/>
  <c r="B156" i="4"/>
  <c r="B157" i="4"/>
  <c r="B158" i="4"/>
  <c r="B159" i="4"/>
  <c r="B160" i="4"/>
  <c r="B161" i="4"/>
  <c r="B152" i="4"/>
  <c r="B151" i="4"/>
  <c r="P151" i="4"/>
  <c r="O151" i="4"/>
  <c r="N151" i="4"/>
  <c r="C140" i="4"/>
  <c r="D140" i="4"/>
  <c r="E140" i="4"/>
  <c r="F140" i="4"/>
  <c r="G140" i="4"/>
  <c r="H140" i="4"/>
  <c r="I140" i="4"/>
  <c r="J140" i="4"/>
  <c r="K140" i="4"/>
  <c r="L140" i="4"/>
  <c r="Q140" i="4" s="1"/>
  <c r="C141" i="4"/>
  <c r="D141" i="4"/>
  <c r="E141" i="4"/>
  <c r="F141" i="4"/>
  <c r="G141" i="4"/>
  <c r="H141" i="4"/>
  <c r="I141" i="4"/>
  <c r="J141" i="4"/>
  <c r="K141" i="4"/>
  <c r="L141" i="4"/>
  <c r="Q141" i="4" s="1"/>
  <c r="C142" i="4"/>
  <c r="D142" i="4"/>
  <c r="E142" i="4"/>
  <c r="F142" i="4"/>
  <c r="G142" i="4"/>
  <c r="H142" i="4"/>
  <c r="I142" i="4"/>
  <c r="J142" i="4"/>
  <c r="K142" i="4"/>
  <c r="L142" i="4"/>
  <c r="Q142" i="4" s="1"/>
  <c r="C143" i="4"/>
  <c r="D143" i="4"/>
  <c r="E143" i="4"/>
  <c r="F143" i="4"/>
  <c r="G143" i="4"/>
  <c r="H143" i="4"/>
  <c r="I143" i="4"/>
  <c r="J143" i="4"/>
  <c r="K143" i="4"/>
  <c r="L143" i="4"/>
  <c r="Q143" i="4" s="1"/>
  <c r="C144" i="4"/>
  <c r="D144" i="4"/>
  <c r="E144" i="4"/>
  <c r="F144" i="4"/>
  <c r="G144" i="4"/>
  <c r="H144" i="4"/>
  <c r="I144" i="4"/>
  <c r="J144" i="4"/>
  <c r="K144" i="4"/>
  <c r="L144" i="4"/>
  <c r="Q144" i="4" s="1"/>
  <c r="C145" i="4"/>
  <c r="D145" i="4"/>
  <c r="E145" i="4"/>
  <c r="F145" i="4"/>
  <c r="G145" i="4"/>
  <c r="H145" i="4"/>
  <c r="I145" i="4"/>
  <c r="J145" i="4"/>
  <c r="K145" i="4"/>
  <c r="L145" i="4"/>
  <c r="Q145" i="4" s="1"/>
  <c r="C146" i="4"/>
  <c r="D146" i="4"/>
  <c r="E146" i="4"/>
  <c r="F146" i="4"/>
  <c r="G146" i="4"/>
  <c r="H146" i="4"/>
  <c r="I146" i="4"/>
  <c r="J146" i="4"/>
  <c r="K146" i="4"/>
  <c r="L146" i="4"/>
  <c r="Q146" i="4" s="1"/>
  <c r="C147" i="4"/>
  <c r="D147" i="4"/>
  <c r="E147" i="4"/>
  <c r="F147" i="4"/>
  <c r="G147" i="4"/>
  <c r="H147" i="4"/>
  <c r="I147" i="4"/>
  <c r="J147" i="4"/>
  <c r="K147" i="4"/>
  <c r="L147" i="4"/>
  <c r="Q147" i="4" s="1"/>
  <c r="C148" i="4"/>
  <c r="D148" i="4"/>
  <c r="E148" i="4"/>
  <c r="F148" i="4"/>
  <c r="G148" i="4"/>
  <c r="H148" i="4"/>
  <c r="I148" i="4"/>
  <c r="J148" i="4"/>
  <c r="K148" i="4"/>
  <c r="L148" i="4"/>
  <c r="Q148" i="4" s="1"/>
  <c r="C149" i="4"/>
  <c r="D149" i="4"/>
  <c r="E149" i="4"/>
  <c r="F149" i="4"/>
  <c r="G149" i="4"/>
  <c r="H149" i="4"/>
  <c r="I149" i="4"/>
  <c r="J149" i="4"/>
  <c r="K149" i="4"/>
  <c r="L149" i="4"/>
  <c r="Q149" i="4" s="1"/>
  <c r="B141" i="4"/>
  <c r="B142" i="4"/>
  <c r="B143" i="4"/>
  <c r="B144" i="4"/>
  <c r="B145" i="4"/>
  <c r="B146" i="4"/>
  <c r="B147" i="4"/>
  <c r="B148" i="4"/>
  <c r="B149" i="4"/>
  <c r="B140" i="4"/>
  <c r="B139" i="4"/>
  <c r="P139" i="4"/>
  <c r="O139" i="4"/>
  <c r="N139" i="4"/>
  <c r="N128" i="4"/>
  <c r="P128" i="4"/>
  <c r="O128" i="4"/>
  <c r="C129" i="4"/>
  <c r="D129" i="4"/>
  <c r="E129" i="4"/>
  <c r="F129" i="4"/>
  <c r="G129" i="4"/>
  <c r="H129" i="4"/>
  <c r="I129" i="4"/>
  <c r="J129" i="4"/>
  <c r="K129" i="4"/>
  <c r="L129" i="4"/>
  <c r="Q129" i="4" s="1"/>
  <c r="C130" i="4"/>
  <c r="D130" i="4"/>
  <c r="E130" i="4"/>
  <c r="F130" i="4"/>
  <c r="G130" i="4"/>
  <c r="H130" i="4"/>
  <c r="I130" i="4"/>
  <c r="J130" i="4"/>
  <c r="K130" i="4"/>
  <c r="L130" i="4"/>
  <c r="Q130" i="4" s="1"/>
  <c r="C131" i="4"/>
  <c r="D131" i="4"/>
  <c r="E131" i="4"/>
  <c r="F131" i="4"/>
  <c r="G131" i="4"/>
  <c r="H131" i="4"/>
  <c r="I131" i="4"/>
  <c r="J131" i="4"/>
  <c r="K131" i="4"/>
  <c r="L131" i="4"/>
  <c r="Q131" i="4" s="1"/>
  <c r="C132" i="4"/>
  <c r="D132" i="4"/>
  <c r="E132" i="4"/>
  <c r="F132" i="4"/>
  <c r="G132" i="4"/>
  <c r="H132" i="4"/>
  <c r="I132" i="4"/>
  <c r="J132" i="4"/>
  <c r="K132" i="4"/>
  <c r="L132" i="4"/>
  <c r="Q132" i="4" s="1"/>
  <c r="C133" i="4"/>
  <c r="D133" i="4"/>
  <c r="E133" i="4"/>
  <c r="F133" i="4"/>
  <c r="G133" i="4"/>
  <c r="H133" i="4"/>
  <c r="I133" i="4"/>
  <c r="J133" i="4"/>
  <c r="K133" i="4"/>
  <c r="L133" i="4"/>
  <c r="Q133" i="4" s="1"/>
  <c r="C134" i="4"/>
  <c r="D134" i="4"/>
  <c r="E134" i="4"/>
  <c r="F134" i="4"/>
  <c r="G134" i="4"/>
  <c r="H134" i="4"/>
  <c r="I134" i="4"/>
  <c r="J134" i="4"/>
  <c r="K134" i="4"/>
  <c r="L134" i="4"/>
  <c r="Q134" i="4" s="1"/>
  <c r="C135" i="4"/>
  <c r="D135" i="4"/>
  <c r="E135" i="4"/>
  <c r="F135" i="4"/>
  <c r="G135" i="4"/>
  <c r="H135" i="4"/>
  <c r="I135" i="4"/>
  <c r="J135" i="4"/>
  <c r="K135" i="4"/>
  <c r="L135" i="4"/>
  <c r="Q135" i="4" s="1"/>
  <c r="C136" i="4"/>
  <c r="D136" i="4"/>
  <c r="E136" i="4"/>
  <c r="F136" i="4"/>
  <c r="G136" i="4"/>
  <c r="H136" i="4"/>
  <c r="I136" i="4"/>
  <c r="J136" i="4"/>
  <c r="K136" i="4"/>
  <c r="L136" i="4"/>
  <c r="Q136" i="4" s="1"/>
  <c r="C137" i="4"/>
  <c r="D137" i="4"/>
  <c r="E137" i="4"/>
  <c r="F137" i="4"/>
  <c r="G137" i="4"/>
  <c r="H137" i="4"/>
  <c r="I137" i="4"/>
  <c r="J137" i="4"/>
  <c r="K137" i="4"/>
  <c r="L137" i="4"/>
  <c r="Q137" i="4" s="1"/>
  <c r="C138" i="4"/>
  <c r="D138" i="4"/>
  <c r="E138" i="4"/>
  <c r="F138" i="4"/>
  <c r="G138" i="4"/>
  <c r="H138" i="4"/>
  <c r="I138" i="4"/>
  <c r="J138" i="4"/>
  <c r="K138" i="4"/>
  <c r="L138" i="4"/>
  <c r="Q138" i="4" s="1"/>
  <c r="B130" i="4"/>
  <c r="B131" i="4"/>
  <c r="B132" i="4"/>
  <c r="B133" i="4"/>
  <c r="B134" i="4"/>
  <c r="B135" i="4"/>
  <c r="B136" i="4"/>
  <c r="B137" i="4"/>
  <c r="B138" i="4"/>
  <c r="B129" i="4"/>
  <c r="C118" i="4"/>
  <c r="D118" i="4"/>
  <c r="E118" i="4"/>
  <c r="F118" i="4"/>
  <c r="G118" i="4"/>
  <c r="H118" i="4"/>
  <c r="I118" i="4"/>
  <c r="J118" i="4"/>
  <c r="K118" i="4"/>
  <c r="L118" i="4"/>
  <c r="C119" i="4"/>
  <c r="D119" i="4"/>
  <c r="E119" i="4"/>
  <c r="F119" i="4"/>
  <c r="G119" i="4"/>
  <c r="H119" i="4"/>
  <c r="I119" i="4"/>
  <c r="J119" i="4"/>
  <c r="K119" i="4"/>
  <c r="L119" i="4"/>
  <c r="C120" i="4"/>
  <c r="D120" i="4"/>
  <c r="E120" i="4"/>
  <c r="F120" i="4"/>
  <c r="G120" i="4"/>
  <c r="H120" i="4"/>
  <c r="I120" i="4"/>
  <c r="J120" i="4"/>
  <c r="K120" i="4"/>
  <c r="L120" i="4"/>
  <c r="C121" i="4"/>
  <c r="D121" i="4"/>
  <c r="E121" i="4"/>
  <c r="F121" i="4"/>
  <c r="G121" i="4"/>
  <c r="H121" i="4"/>
  <c r="I121" i="4"/>
  <c r="J121" i="4"/>
  <c r="K121" i="4"/>
  <c r="L121" i="4"/>
  <c r="C122" i="4"/>
  <c r="D122" i="4"/>
  <c r="E122" i="4"/>
  <c r="F122" i="4"/>
  <c r="G122" i="4"/>
  <c r="H122" i="4"/>
  <c r="I122" i="4"/>
  <c r="J122" i="4"/>
  <c r="K122" i="4"/>
  <c r="L122" i="4"/>
  <c r="C123" i="4"/>
  <c r="D123" i="4"/>
  <c r="E123" i="4"/>
  <c r="F123" i="4"/>
  <c r="G123" i="4"/>
  <c r="H123" i="4"/>
  <c r="I123" i="4"/>
  <c r="J123" i="4"/>
  <c r="K123" i="4"/>
  <c r="L123" i="4"/>
  <c r="C124" i="4"/>
  <c r="D124" i="4"/>
  <c r="E124" i="4"/>
  <c r="F124" i="4"/>
  <c r="G124" i="4"/>
  <c r="H124" i="4"/>
  <c r="I124" i="4"/>
  <c r="J124" i="4"/>
  <c r="K124" i="4"/>
  <c r="L124" i="4"/>
  <c r="C125" i="4"/>
  <c r="D125" i="4"/>
  <c r="E125" i="4"/>
  <c r="F125" i="4"/>
  <c r="G125" i="4"/>
  <c r="H125" i="4"/>
  <c r="I125" i="4"/>
  <c r="J125" i="4"/>
  <c r="K125" i="4"/>
  <c r="L125" i="4"/>
  <c r="C126" i="4"/>
  <c r="D126" i="4"/>
  <c r="E126" i="4"/>
  <c r="F126" i="4"/>
  <c r="G126" i="4"/>
  <c r="H126" i="4"/>
  <c r="I126" i="4"/>
  <c r="J126" i="4"/>
  <c r="K126" i="4"/>
  <c r="L126" i="4"/>
  <c r="C127" i="4"/>
  <c r="D127" i="4"/>
  <c r="E127" i="4"/>
  <c r="F127" i="4"/>
  <c r="G127" i="4"/>
  <c r="H127" i="4"/>
  <c r="I127" i="4"/>
  <c r="J127" i="4"/>
  <c r="K127" i="4"/>
  <c r="L127" i="4"/>
  <c r="B119" i="4"/>
  <c r="B120" i="4"/>
  <c r="B121" i="4"/>
  <c r="B122" i="4"/>
  <c r="B123" i="4"/>
  <c r="B124" i="4"/>
  <c r="B125" i="4"/>
  <c r="B126" i="4"/>
  <c r="B127" i="4"/>
  <c r="B118" i="4"/>
  <c r="B117" i="4"/>
  <c r="P117" i="4"/>
  <c r="O117" i="4"/>
  <c r="N117" i="4"/>
  <c r="P83" i="4"/>
  <c r="O83" i="4"/>
  <c r="N83" i="4"/>
  <c r="P94" i="4"/>
  <c r="O94" i="4"/>
  <c r="N94" i="4"/>
  <c r="P105" i="4"/>
  <c r="O105" i="4"/>
  <c r="N105" i="4"/>
  <c r="C106" i="4"/>
  <c r="D106" i="4"/>
  <c r="E106" i="4"/>
  <c r="F106" i="4"/>
  <c r="G106" i="4"/>
  <c r="H106" i="4"/>
  <c r="I106" i="4"/>
  <c r="J106" i="4"/>
  <c r="K106" i="4"/>
  <c r="L106" i="4"/>
  <c r="Q106" i="4" s="1"/>
  <c r="C107" i="4"/>
  <c r="D107" i="4"/>
  <c r="E107" i="4"/>
  <c r="F107" i="4"/>
  <c r="G107" i="4"/>
  <c r="H107" i="4"/>
  <c r="I107" i="4"/>
  <c r="J107" i="4"/>
  <c r="K107" i="4"/>
  <c r="L107" i="4"/>
  <c r="Q107" i="4" s="1"/>
  <c r="C108" i="4"/>
  <c r="D108" i="4"/>
  <c r="E108" i="4"/>
  <c r="F108" i="4"/>
  <c r="G108" i="4"/>
  <c r="H108" i="4"/>
  <c r="I108" i="4"/>
  <c r="J108" i="4"/>
  <c r="K108" i="4"/>
  <c r="L108" i="4"/>
  <c r="Q108" i="4" s="1"/>
  <c r="C109" i="4"/>
  <c r="D109" i="4"/>
  <c r="E109" i="4"/>
  <c r="F109" i="4"/>
  <c r="G109" i="4"/>
  <c r="H109" i="4"/>
  <c r="I109" i="4"/>
  <c r="J109" i="4"/>
  <c r="K109" i="4"/>
  <c r="L109" i="4"/>
  <c r="Q109" i="4" s="1"/>
  <c r="C110" i="4"/>
  <c r="D110" i="4"/>
  <c r="E110" i="4"/>
  <c r="F110" i="4"/>
  <c r="G110" i="4"/>
  <c r="H110" i="4"/>
  <c r="I110" i="4"/>
  <c r="J110" i="4"/>
  <c r="K110" i="4"/>
  <c r="L110" i="4"/>
  <c r="Q110" i="4" s="1"/>
  <c r="C111" i="4"/>
  <c r="D111" i="4"/>
  <c r="E111" i="4"/>
  <c r="F111" i="4"/>
  <c r="G111" i="4"/>
  <c r="H111" i="4"/>
  <c r="I111" i="4"/>
  <c r="J111" i="4"/>
  <c r="K111" i="4"/>
  <c r="L111" i="4"/>
  <c r="Q111" i="4" s="1"/>
  <c r="C112" i="4"/>
  <c r="D112" i="4"/>
  <c r="E112" i="4"/>
  <c r="F112" i="4"/>
  <c r="G112" i="4"/>
  <c r="H112" i="4"/>
  <c r="I112" i="4"/>
  <c r="J112" i="4"/>
  <c r="K112" i="4"/>
  <c r="L112" i="4"/>
  <c r="Q112" i="4" s="1"/>
  <c r="C113" i="4"/>
  <c r="D113" i="4"/>
  <c r="E113" i="4"/>
  <c r="F113" i="4"/>
  <c r="G113" i="4"/>
  <c r="H113" i="4"/>
  <c r="I113" i="4"/>
  <c r="J113" i="4"/>
  <c r="K113" i="4"/>
  <c r="L113" i="4"/>
  <c r="Q113" i="4" s="1"/>
  <c r="C114" i="4"/>
  <c r="D114" i="4"/>
  <c r="E114" i="4"/>
  <c r="F114" i="4"/>
  <c r="G114" i="4"/>
  <c r="H114" i="4"/>
  <c r="I114" i="4"/>
  <c r="J114" i="4"/>
  <c r="K114" i="4"/>
  <c r="L114" i="4"/>
  <c r="Q114" i="4" s="1"/>
  <c r="C115" i="4"/>
  <c r="D115" i="4"/>
  <c r="E115" i="4"/>
  <c r="F115" i="4"/>
  <c r="G115" i="4"/>
  <c r="H115" i="4"/>
  <c r="I115" i="4"/>
  <c r="J115" i="4"/>
  <c r="K115" i="4"/>
  <c r="L115" i="4"/>
  <c r="Q115" i="4" s="1"/>
  <c r="C95" i="4"/>
  <c r="D95" i="4"/>
  <c r="E95" i="4"/>
  <c r="F95" i="4"/>
  <c r="G95" i="4"/>
  <c r="H95" i="4"/>
  <c r="I95" i="4"/>
  <c r="J95" i="4"/>
  <c r="K95" i="4"/>
  <c r="L95" i="4"/>
  <c r="Q95" i="4" s="1"/>
  <c r="C96" i="4"/>
  <c r="D96" i="4"/>
  <c r="E96" i="4"/>
  <c r="F96" i="4"/>
  <c r="G96" i="4"/>
  <c r="H96" i="4"/>
  <c r="I96" i="4"/>
  <c r="J96" i="4"/>
  <c r="K96" i="4"/>
  <c r="L96" i="4"/>
  <c r="Q96" i="4" s="1"/>
  <c r="C97" i="4"/>
  <c r="D97" i="4"/>
  <c r="E97" i="4"/>
  <c r="F97" i="4"/>
  <c r="G97" i="4"/>
  <c r="H97" i="4"/>
  <c r="I97" i="4"/>
  <c r="J97" i="4"/>
  <c r="K97" i="4"/>
  <c r="L97" i="4"/>
  <c r="Q97" i="4" s="1"/>
  <c r="C98" i="4"/>
  <c r="D98" i="4"/>
  <c r="E98" i="4"/>
  <c r="F98" i="4"/>
  <c r="G98" i="4"/>
  <c r="H98" i="4"/>
  <c r="I98" i="4"/>
  <c r="J98" i="4"/>
  <c r="K98" i="4"/>
  <c r="L98" i="4"/>
  <c r="Q98" i="4" s="1"/>
  <c r="C99" i="4"/>
  <c r="D99" i="4"/>
  <c r="E99" i="4"/>
  <c r="F99" i="4"/>
  <c r="G99" i="4"/>
  <c r="H99" i="4"/>
  <c r="I99" i="4"/>
  <c r="J99" i="4"/>
  <c r="K99" i="4"/>
  <c r="L99" i="4"/>
  <c r="Q99" i="4" s="1"/>
  <c r="C100" i="4"/>
  <c r="D100" i="4"/>
  <c r="E100" i="4"/>
  <c r="F100" i="4"/>
  <c r="G100" i="4"/>
  <c r="H100" i="4"/>
  <c r="I100" i="4"/>
  <c r="J100" i="4"/>
  <c r="K100" i="4"/>
  <c r="L100" i="4"/>
  <c r="Q100" i="4" s="1"/>
  <c r="C101" i="4"/>
  <c r="D101" i="4"/>
  <c r="E101" i="4"/>
  <c r="F101" i="4"/>
  <c r="G101" i="4"/>
  <c r="H101" i="4"/>
  <c r="I101" i="4"/>
  <c r="J101" i="4"/>
  <c r="K101" i="4"/>
  <c r="L101" i="4"/>
  <c r="Q101" i="4" s="1"/>
  <c r="C102" i="4"/>
  <c r="D102" i="4"/>
  <c r="E102" i="4"/>
  <c r="F102" i="4"/>
  <c r="G102" i="4"/>
  <c r="H102" i="4"/>
  <c r="I102" i="4"/>
  <c r="J102" i="4"/>
  <c r="K102" i="4"/>
  <c r="L102" i="4"/>
  <c r="Q102" i="4" s="1"/>
  <c r="C103" i="4"/>
  <c r="D103" i="4"/>
  <c r="E103" i="4"/>
  <c r="F103" i="4"/>
  <c r="G103" i="4"/>
  <c r="H103" i="4"/>
  <c r="I103" i="4"/>
  <c r="J103" i="4"/>
  <c r="K103" i="4"/>
  <c r="L103" i="4"/>
  <c r="Q103" i="4" s="1"/>
  <c r="C104" i="4"/>
  <c r="D104" i="4"/>
  <c r="E104" i="4"/>
  <c r="F104" i="4"/>
  <c r="G104" i="4"/>
  <c r="H104" i="4"/>
  <c r="I104" i="4"/>
  <c r="J104" i="4"/>
  <c r="K104" i="4"/>
  <c r="L104" i="4"/>
  <c r="Q104" i="4" s="1"/>
  <c r="C84" i="4"/>
  <c r="D84" i="4"/>
  <c r="E84" i="4"/>
  <c r="F84" i="4"/>
  <c r="G84" i="4"/>
  <c r="H84" i="4"/>
  <c r="I84" i="4"/>
  <c r="J84" i="4"/>
  <c r="K84" i="4"/>
  <c r="L84" i="4"/>
  <c r="C85" i="4"/>
  <c r="D85" i="4"/>
  <c r="E85" i="4"/>
  <c r="F85" i="4"/>
  <c r="G85" i="4"/>
  <c r="H85" i="4"/>
  <c r="I85" i="4"/>
  <c r="J85" i="4"/>
  <c r="K85" i="4"/>
  <c r="L85" i="4"/>
  <c r="C86" i="4"/>
  <c r="D86" i="4"/>
  <c r="E86" i="4"/>
  <c r="F86" i="4"/>
  <c r="G86" i="4"/>
  <c r="H86" i="4"/>
  <c r="I86" i="4"/>
  <c r="J86" i="4"/>
  <c r="K86" i="4"/>
  <c r="L86" i="4"/>
  <c r="C87" i="4"/>
  <c r="D87" i="4"/>
  <c r="E87" i="4"/>
  <c r="F87" i="4"/>
  <c r="G87" i="4"/>
  <c r="H87" i="4"/>
  <c r="I87" i="4"/>
  <c r="J87" i="4"/>
  <c r="K87" i="4"/>
  <c r="L87" i="4"/>
  <c r="C88" i="4"/>
  <c r="D88" i="4"/>
  <c r="E88" i="4"/>
  <c r="F88" i="4"/>
  <c r="G88" i="4"/>
  <c r="H88" i="4"/>
  <c r="I88" i="4"/>
  <c r="J88" i="4"/>
  <c r="K88" i="4"/>
  <c r="L88" i="4"/>
  <c r="C89" i="4"/>
  <c r="D89" i="4"/>
  <c r="E89" i="4"/>
  <c r="F89" i="4"/>
  <c r="G89" i="4"/>
  <c r="H89" i="4"/>
  <c r="I89" i="4"/>
  <c r="J89" i="4"/>
  <c r="K89" i="4"/>
  <c r="L89" i="4"/>
  <c r="C90" i="4"/>
  <c r="D90" i="4"/>
  <c r="E90" i="4"/>
  <c r="F90" i="4"/>
  <c r="G90" i="4"/>
  <c r="H90" i="4"/>
  <c r="I90" i="4"/>
  <c r="J90" i="4"/>
  <c r="K90" i="4"/>
  <c r="L90" i="4"/>
  <c r="C91" i="4"/>
  <c r="D91" i="4"/>
  <c r="E91" i="4"/>
  <c r="F91" i="4"/>
  <c r="G91" i="4"/>
  <c r="H91" i="4"/>
  <c r="I91" i="4"/>
  <c r="J91" i="4"/>
  <c r="K91" i="4"/>
  <c r="L91" i="4"/>
  <c r="C92" i="4"/>
  <c r="D92" i="4"/>
  <c r="E92" i="4"/>
  <c r="F92" i="4"/>
  <c r="G92" i="4"/>
  <c r="H92" i="4"/>
  <c r="I92" i="4"/>
  <c r="J92" i="4"/>
  <c r="K92" i="4"/>
  <c r="L92" i="4"/>
  <c r="C93" i="4"/>
  <c r="D93" i="4"/>
  <c r="E93" i="4"/>
  <c r="F93" i="4"/>
  <c r="G93" i="4"/>
  <c r="H93" i="4"/>
  <c r="I93" i="4"/>
  <c r="J93" i="4"/>
  <c r="K93" i="4"/>
  <c r="L93" i="4"/>
  <c r="B107" i="4"/>
  <c r="B108" i="4"/>
  <c r="B109" i="4"/>
  <c r="B110" i="4"/>
  <c r="B111" i="4"/>
  <c r="B112" i="4"/>
  <c r="B113" i="4"/>
  <c r="B114" i="4"/>
  <c r="B115" i="4"/>
  <c r="B106" i="4"/>
  <c r="B105" i="4"/>
  <c r="B96" i="4"/>
  <c r="B97" i="4"/>
  <c r="B98" i="4"/>
  <c r="B99" i="4"/>
  <c r="B100" i="4"/>
  <c r="B101" i="4"/>
  <c r="B102" i="4"/>
  <c r="B103" i="4"/>
  <c r="B104" i="4"/>
  <c r="B95" i="4"/>
  <c r="B94" i="4"/>
  <c r="B85" i="4"/>
  <c r="B86" i="4"/>
  <c r="B87" i="4"/>
  <c r="B88" i="4"/>
  <c r="B89" i="4"/>
  <c r="B90" i="4"/>
  <c r="B91" i="4"/>
  <c r="B92" i="4"/>
  <c r="B93" i="4"/>
  <c r="B84" i="4"/>
  <c r="B83" i="4"/>
  <c r="P36" i="4"/>
  <c r="O36" i="4"/>
  <c r="N36" i="4"/>
  <c r="P25" i="4"/>
  <c r="O25" i="4"/>
  <c r="N25" i="4"/>
  <c r="P14" i="4"/>
  <c r="O14" i="4"/>
  <c r="N14" i="4"/>
  <c r="C71" i="4"/>
  <c r="D71" i="4"/>
  <c r="E71" i="4"/>
  <c r="F71" i="4"/>
  <c r="G71" i="4"/>
  <c r="H71" i="4"/>
  <c r="I71" i="4"/>
  <c r="J71" i="4"/>
  <c r="K71" i="4"/>
  <c r="L71" i="4"/>
  <c r="Q71" i="4" s="1"/>
  <c r="C72" i="4"/>
  <c r="D72" i="4"/>
  <c r="E72" i="4"/>
  <c r="F72" i="4"/>
  <c r="G72" i="4"/>
  <c r="H72" i="4"/>
  <c r="I72" i="4"/>
  <c r="J72" i="4"/>
  <c r="K72" i="4"/>
  <c r="L72" i="4"/>
  <c r="Q72" i="4" s="1"/>
  <c r="C73" i="4"/>
  <c r="D73" i="4"/>
  <c r="E73" i="4"/>
  <c r="F73" i="4"/>
  <c r="G73" i="4"/>
  <c r="H73" i="4"/>
  <c r="I73" i="4"/>
  <c r="J73" i="4"/>
  <c r="K73" i="4"/>
  <c r="L73" i="4"/>
  <c r="Q73" i="4" s="1"/>
  <c r="C74" i="4"/>
  <c r="D74" i="4"/>
  <c r="E74" i="4"/>
  <c r="F74" i="4"/>
  <c r="G74" i="4"/>
  <c r="H74" i="4"/>
  <c r="I74" i="4"/>
  <c r="J74" i="4"/>
  <c r="K74" i="4"/>
  <c r="L74" i="4"/>
  <c r="Q74" i="4" s="1"/>
  <c r="C75" i="4"/>
  <c r="D75" i="4"/>
  <c r="E75" i="4"/>
  <c r="F75" i="4"/>
  <c r="G75" i="4"/>
  <c r="H75" i="4"/>
  <c r="I75" i="4"/>
  <c r="J75" i="4"/>
  <c r="K75" i="4"/>
  <c r="L75" i="4"/>
  <c r="Q75" i="4" s="1"/>
  <c r="C76" i="4"/>
  <c r="D76" i="4"/>
  <c r="E76" i="4"/>
  <c r="F76" i="4"/>
  <c r="G76" i="4"/>
  <c r="H76" i="4"/>
  <c r="I76" i="4"/>
  <c r="J76" i="4"/>
  <c r="K76" i="4"/>
  <c r="L76" i="4"/>
  <c r="Q76" i="4" s="1"/>
  <c r="C77" i="4"/>
  <c r="D77" i="4"/>
  <c r="E77" i="4"/>
  <c r="F77" i="4"/>
  <c r="G77" i="4"/>
  <c r="H77" i="4"/>
  <c r="I77" i="4"/>
  <c r="J77" i="4"/>
  <c r="K77" i="4"/>
  <c r="L77" i="4"/>
  <c r="Q77" i="4" s="1"/>
  <c r="C78" i="4"/>
  <c r="D78" i="4"/>
  <c r="E78" i="4"/>
  <c r="F78" i="4"/>
  <c r="G78" i="4"/>
  <c r="H78" i="4"/>
  <c r="I78" i="4"/>
  <c r="J78" i="4"/>
  <c r="K78" i="4"/>
  <c r="L78" i="4"/>
  <c r="Q78" i="4" s="1"/>
  <c r="C79" i="4"/>
  <c r="D79" i="4"/>
  <c r="E79" i="4"/>
  <c r="F79" i="4"/>
  <c r="G79" i="4"/>
  <c r="H79" i="4"/>
  <c r="I79" i="4"/>
  <c r="J79" i="4"/>
  <c r="K79" i="4"/>
  <c r="L79" i="4"/>
  <c r="Q79" i="4" s="1"/>
  <c r="C80" i="4"/>
  <c r="D80" i="4"/>
  <c r="E80" i="4"/>
  <c r="F80" i="4"/>
  <c r="G80" i="4"/>
  <c r="H80" i="4"/>
  <c r="I80" i="4"/>
  <c r="J80" i="4"/>
  <c r="K80" i="4"/>
  <c r="L80" i="4"/>
  <c r="Q80" i="4" s="1"/>
  <c r="C60" i="4"/>
  <c r="D60" i="4"/>
  <c r="E60" i="4"/>
  <c r="F60" i="4"/>
  <c r="G60" i="4"/>
  <c r="H60" i="4"/>
  <c r="I60" i="4"/>
  <c r="J60" i="4"/>
  <c r="K60" i="4"/>
  <c r="L60" i="4"/>
  <c r="C61" i="4"/>
  <c r="D61" i="4"/>
  <c r="E61" i="4"/>
  <c r="F61" i="4"/>
  <c r="G61" i="4"/>
  <c r="H61" i="4"/>
  <c r="I61" i="4"/>
  <c r="J61" i="4"/>
  <c r="K61" i="4"/>
  <c r="L61" i="4"/>
  <c r="Q61" i="4" s="1"/>
  <c r="C62" i="4"/>
  <c r="D62" i="4"/>
  <c r="E62" i="4"/>
  <c r="F62" i="4"/>
  <c r="G62" i="4"/>
  <c r="H62" i="4"/>
  <c r="I62" i="4"/>
  <c r="J62" i="4"/>
  <c r="K62" i="4"/>
  <c r="L62" i="4"/>
  <c r="Q62" i="4" s="1"/>
  <c r="C63" i="4"/>
  <c r="D63" i="4"/>
  <c r="E63" i="4"/>
  <c r="F63" i="4"/>
  <c r="G63" i="4"/>
  <c r="H63" i="4"/>
  <c r="I63" i="4"/>
  <c r="J63" i="4"/>
  <c r="K63" i="4"/>
  <c r="L63" i="4"/>
  <c r="Q63" i="4" s="1"/>
  <c r="C64" i="4"/>
  <c r="D64" i="4"/>
  <c r="E64" i="4"/>
  <c r="F64" i="4"/>
  <c r="G64" i="4"/>
  <c r="H64" i="4"/>
  <c r="I64" i="4"/>
  <c r="J64" i="4"/>
  <c r="K64" i="4"/>
  <c r="L64" i="4"/>
  <c r="Q64" i="4" s="1"/>
  <c r="C65" i="4"/>
  <c r="D65" i="4"/>
  <c r="E65" i="4"/>
  <c r="F65" i="4"/>
  <c r="G65" i="4"/>
  <c r="H65" i="4"/>
  <c r="I65" i="4"/>
  <c r="J65" i="4"/>
  <c r="K65" i="4"/>
  <c r="L65" i="4"/>
  <c r="Q65" i="4" s="1"/>
  <c r="C66" i="4"/>
  <c r="D66" i="4"/>
  <c r="E66" i="4"/>
  <c r="F66" i="4"/>
  <c r="G66" i="4"/>
  <c r="H66" i="4"/>
  <c r="I66" i="4"/>
  <c r="J66" i="4"/>
  <c r="K66" i="4"/>
  <c r="L66" i="4"/>
  <c r="Q66" i="4" s="1"/>
  <c r="C67" i="4"/>
  <c r="D67" i="4"/>
  <c r="E67" i="4"/>
  <c r="F67" i="4"/>
  <c r="G67" i="4"/>
  <c r="H67" i="4"/>
  <c r="I67" i="4"/>
  <c r="J67" i="4"/>
  <c r="K67" i="4"/>
  <c r="L67" i="4"/>
  <c r="Q67" i="4" s="1"/>
  <c r="C68" i="4"/>
  <c r="D68" i="4"/>
  <c r="E68" i="4"/>
  <c r="F68" i="4"/>
  <c r="G68" i="4"/>
  <c r="H68" i="4"/>
  <c r="I68" i="4"/>
  <c r="J68" i="4"/>
  <c r="K68" i="4"/>
  <c r="L68" i="4"/>
  <c r="Q68" i="4" s="1"/>
  <c r="C69" i="4"/>
  <c r="D69" i="4"/>
  <c r="E69" i="4"/>
  <c r="F69" i="4"/>
  <c r="G69" i="4"/>
  <c r="H69" i="4"/>
  <c r="I69" i="4"/>
  <c r="J69" i="4"/>
  <c r="K69" i="4"/>
  <c r="L69" i="4"/>
  <c r="Q69" i="4" s="1"/>
  <c r="C49" i="4"/>
  <c r="D49" i="4"/>
  <c r="E49" i="4"/>
  <c r="F49" i="4"/>
  <c r="G49" i="4"/>
  <c r="H49" i="4"/>
  <c r="I49" i="4"/>
  <c r="J49" i="4"/>
  <c r="K49" i="4"/>
  <c r="L49" i="4"/>
  <c r="Q49" i="4" s="1"/>
  <c r="C50" i="4"/>
  <c r="D50" i="4"/>
  <c r="E50" i="4"/>
  <c r="F50" i="4"/>
  <c r="G50" i="4"/>
  <c r="H50" i="4"/>
  <c r="I50" i="4"/>
  <c r="J50" i="4"/>
  <c r="K50" i="4"/>
  <c r="L50" i="4"/>
  <c r="Q50" i="4" s="1"/>
  <c r="C51" i="4"/>
  <c r="D51" i="4"/>
  <c r="E51" i="4"/>
  <c r="F51" i="4"/>
  <c r="G51" i="4"/>
  <c r="H51" i="4"/>
  <c r="I51" i="4"/>
  <c r="J51" i="4"/>
  <c r="K51" i="4"/>
  <c r="L51" i="4"/>
  <c r="Q51" i="4" s="1"/>
  <c r="C52" i="4"/>
  <c r="D52" i="4"/>
  <c r="E52" i="4"/>
  <c r="F52" i="4"/>
  <c r="G52" i="4"/>
  <c r="H52" i="4"/>
  <c r="I52" i="4"/>
  <c r="J52" i="4"/>
  <c r="K52" i="4"/>
  <c r="L52" i="4"/>
  <c r="Q52" i="4" s="1"/>
  <c r="C53" i="4"/>
  <c r="D53" i="4"/>
  <c r="E53" i="4"/>
  <c r="F53" i="4"/>
  <c r="G53" i="4"/>
  <c r="H53" i="4"/>
  <c r="I53" i="4"/>
  <c r="J53" i="4"/>
  <c r="K53" i="4"/>
  <c r="L53" i="4"/>
  <c r="Q53" i="4" s="1"/>
  <c r="C54" i="4"/>
  <c r="D54" i="4"/>
  <c r="E54" i="4"/>
  <c r="F54" i="4"/>
  <c r="G54" i="4"/>
  <c r="H54" i="4"/>
  <c r="I54" i="4"/>
  <c r="J54" i="4"/>
  <c r="K54" i="4"/>
  <c r="L54" i="4"/>
  <c r="Q54" i="4" s="1"/>
  <c r="C55" i="4"/>
  <c r="D55" i="4"/>
  <c r="E55" i="4"/>
  <c r="F55" i="4"/>
  <c r="G55" i="4"/>
  <c r="H55" i="4"/>
  <c r="I55" i="4"/>
  <c r="J55" i="4"/>
  <c r="K55" i="4"/>
  <c r="L55" i="4"/>
  <c r="Q55" i="4" s="1"/>
  <c r="C56" i="4"/>
  <c r="D56" i="4"/>
  <c r="E56" i="4"/>
  <c r="F56" i="4"/>
  <c r="G56" i="4"/>
  <c r="H56" i="4"/>
  <c r="I56" i="4"/>
  <c r="J56" i="4"/>
  <c r="K56" i="4"/>
  <c r="L56" i="4"/>
  <c r="Q56" i="4" s="1"/>
  <c r="C57" i="4"/>
  <c r="D57" i="4"/>
  <c r="E57" i="4"/>
  <c r="F57" i="4"/>
  <c r="G57" i="4"/>
  <c r="H57" i="4"/>
  <c r="I57" i="4"/>
  <c r="J57" i="4"/>
  <c r="K57" i="4"/>
  <c r="L57" i="4"/>
  <c r="Q57" i="4" s="1"/>
  <c r="C58" i="4"/>
  <c r="D58" i="4"/>
  <c r="E58" i="4"/>
  <c r="F58" i="4"/>
  <c r="G58" i="4"/>
  <c r="H58" i="4"/>
  <c r="I58" i="4"/>
  <c r="J58" i="4"/>
  <c r="K58" i="4"/>
  <c r="L58" i="4"/>
  <c r="Q58" i="4" s="1"/>
  <c r="B72" i="4"/>
  <c r="B73" i="4"/>
  <c r="B74" i="4"/>
  <c r="B75" i="4"/>
  <c r="B76" i="4"/>
  <c r="B77" i="4"/>
  <c r="B78" i="4"/>
  <c r="B79" i="4"/>
  <c r="B80" i="4"/>
  <c r="B71" i="4"/>
  <c r="B70" i="4"/>
  <c r="B69" i="4"/>
  <c r="B61" i="4"/>
  <c r="B62" i="4"/>
  <c r="B63" i="4"/>
  <c r="B64" i="4"/>
  <c r="B65" i="4"/>
  <c r="B66" i="4"/>
  <c r="B67" i="4"/>
  <c r="B68" i="4"/>
  <c r="B60" i="4"/>
  <c r="B50" i="4"/>
  <c r="B51" i="4"/>
  <c r="B52" i="4"/>
  <c r="B53" i="4"/>
  <c r="B54" i="4"/>
  <c r="B55" i="4"/>
  <c r="B56" i="4"/>
  <c r="B57" i="4"/>
  <c r="B58" i="4"/>
  <c r="B49" i="4"/>
  <c r="B59" i="4"/>
  <c r="B48" i="4"/>
  <c r="B38" i="4"/>
  <c r="C38" i="4"/>
  <c r="D38" i="4"/>
  <c r="E38" i="4"/>
  <c r="F38" i="4"/>
  <c r="G38" i="4"/>
  <c r="H38" i="4"/>
  <c r="I38" i="4"/>
  <c r="J38" i="4"/>
  <c r="K38" i="4"/>
  <c r="L38" i="4"/>
  <c r="Q38" i="4" s="1"/>
  <c r="B39" i="4"/>
  <c r="C39" i="4"/>
  <c r="D39" i="4"/>
  <c r="E39" i="4"/>
  <c r="F39" i="4"/>
  <c r="G39" i="4"/>
  <c r="H39" i="4"/>
  <c r="I39" i="4"/>
  <c r="J39" i="4"/>
  <c r="K39" i="4"/>
  <c r="L39" i="4"/>
  <c r="Q39" i="4" s="1"/>
  <c r="B40" i="4"/>
  <c r="C40" i="4"/>
  <c r="D40" i="4"/>
  <c r="E40" i="4"/>
  <c r="F40" i="4"/>
  <c r="G40" i="4"/>
  <c r="H40" i="4"/>
  <c r="I40" i="4"/>
  <c r="J40" i="4"/>
  <c r="K40" i="4"/>
  <c r="L40" i="4"/>
  <c r="Q40" i="4" s="1"/>
  <c r="B41" i="4"/>
  <c r="C41" i="4"/>
  <c r="D41" i="4"/>
  <c r="E41" i="4"/>
  <c r="F41" i="4"/>
  <c r="G41" i="4"/>
  <c r="H41" i="4"/>
  <c r="I41" i="4"/>
  <c r="J41" i="4"/>
  <c r="K41" i="4"/>
  <c r="L41" i="4"/>
  <c r="Q41" i="4" s="1"/>
  <c r="B42" i="4"/>
  <c r="C42" i="4"/>
  <c r="D42" i="4"/>
  <c r="E42" i="4"/>
  <c r="F42" i="4"/>
  <c r="G42" i="4"/>
  <c r="H42" i="4"/>
  <c r="I42" i="4"/>
  <c r="J42" i="4"/>
  <c r="K42" i="4"/>
  <c r="L42" i="4"/>
  <c r="Q42" i="4" s="1"/>
  <c r="B43" i="4"/>
  <c r="C43" i="4"/>
  <c r="D43" i="4"/>
  <c r="E43" i="4"/>
  <c r="F43" i="4"/>
  <c r="G43" i="4"/>
  <c r="H43" i="4"/>
  <c r="I43" i="4"/>
  <c r="J43" i="4"/>
  <c r="K43" i="4"/>
  <c r="L43" i="4"/>
  <c r="Q43" i="4" s="1"/>
  <c r="B44" i="4"/>
  <c r="C44" i="4"/>
  <c r="D44" i="4"/>
  <c r="E44" i="4"/>
  <c r="F44" i="4"/>
  <c r="G44" i="4"/>
  <c r="H44" i="4"/>
  <c r="I44" i="4"/>
  <c r="J44" i="4"/>
  <c r="K44" i="4"/>
  <c r="L44" i="4"/>
  <c r="Q44" i="4" s="1"/>
  <c r="B45" i="4"/>
  <c r="C45" i="4"/>
  <c r="D45" i="4"/>
  <c r="E45" i="4"/>
  <c r="F45" i="4"/>
  <c r="G45" i="4"/>
  <c r="H45" i="4"/>
  <c r="I45" i="4"/>
  <c r="J45" i="4"/>
  <c r="K45" i="4"/>
  <c r="L45" i="4"/>
  <c r="Q45" i="4" s="1"/>
  <c r="B46" i="4"/>
  <c r="C46" i="4"/>
  <c r="D46" i="4"/>
  <c r="E46" i="4"/>
  <c r="F46" i="4"/>
  <c r="G46" i="4"/>
  <c r="H46" i="4"/>
  <c r="I46" i="4"/>
  <c r="J46" i="4"/>
  <c r="K46" i="4"/>
  <c r="L46" i="4"/>
  <c r="Q46" i="4" s="1"/>
  <c r="C37" i="4"/>
  <c r="D37" i="4"/>
  <c r="E37" i="4"/>
  <c r="F37" i="4"/>
  <c r="G37" i="4"/>
  <c r="H37" i="4"/>
  <c r="I37" i="4"/>
  <c r="J37" i="4"/>
  <c r="K37" i="4"/>
  <c r="L37" i="4"/>
  <c r="Q37" i="4" s="1"/>
  <c r="G15" i="4"/>
  <c r="H15" i="4"/>
  <c r="I15" i="4"/>
  <c r="J15" i="4"/>
  <c r="K15" i="4"/>
  <c r="L15" i="4"/>
  <c r="G16" i="4"/>
  <c r="H16" i="4"/>
  <c r="I16" i="4"/>
  <c r="J16" i="4"/>
  <c r="K16" i="4"/>
  <c r="L16" i="4"/>
  <c r="Q16" i="4" s="1"/>
  <c r="G17" i="4"/>
  <c r="H17" i="4"/>
  <c r="I17" i="4"/>
  <c r="J17" i="4"/>
  <c r="K17" i="4"/>
  <c r="L17" i="4"/>
  <c r="Q17" i="4" s="1"/>
  <c r="G18" i="4"/>
  <c r="H18" i="4"/>
  <c r="I18" i="4"/>
  <c r="J18" i="4"/>
  <c r="K18" i="4"/>
  <c r="L18" i="4"/>
  <c r="Q18" i="4" s="1"/>
  <c r="G19" i="4"/>
  <c r="H19" i="4"/>
  <c r="I19" i="4"/>
  <c r="J19" i="4"/>
  <c r="K19" i="4"/>
  <c r="L19" i="4"/>
  <c r="Q19" i="4" s="1"/>
  <c r="G20" i="4"/>
  <c r="H20" i="4"/>
  <c r="I20" i="4"/>
  <c r="J20" i="4"/>
  <c r="K20" i="4"/>
  <c r="L20" i="4"/>
  <c r="Q20" i="4" s="1"/>
  <c r="G21" i="4"/>
  <c r="H21" i="4"/>
  <c r="I21" i="4"/>
  <c r="J21" i="4"/>
  <c r="K21" i="4"/>
  <c r="L21" i="4"/>
  <c r="Q21" i="4" s="1"/>
  <c r="G22" i="4"/>
  <c r="H22" i="4"/>
  <c r="I22" i="4"/>
  <c r="J22" i="4"/>
  <c r="K22" i="4"/>
  <c r="L22" i="4"/>
  <c r="Q22" i="4" s="1"/>
  <c r="G23" i="4"/>
  <c r="H23" i="4"/>
  <c r="I23" i="4"/>
  <c r="J23" i="4"/>
  <c r="K23" i="4"/>
  <c r="L23" i="4"/>
  <c r="Q23" i="4" s="1"/>
  <c r="G24" i="4"/>
  <c r="H24" i="4"/>
  <c r="I24" i="4"/>
  <c r="J24" i="4"/>
  <c r="K24" i="4"/>
  <c r="L24" i="4"/>
  <c r="Q24" i="4" s="1"/>
  <c r="B27" i="4"/>
  <c r="C27" i="4"/>
  <c r="D27" i="4"/>
  <c r="E27" i="4"/>
  <c r="F27" i="4"/>
  <c r="G27" i="4"/>
  <c r="H27" i="4"/>
  <c r="I27" i="4"/>
  <c r="J27" i="4"/>
  <c r="K27" i="4"/>
  <c r="L27" i="4"/>
  <c r="Q27" i="4" s="1"/>
  <c r="B28" i="4"/>
  <c r="C28" i="4"/>
  <c r="D28" i="4"/>
  <c r="E28" i="4"/>
  <c r="F28" i="4"/>
  <c r="G28" i="4"/>
  <c r="H28" i="4"/>
  <c r="I28" i="4"/>
  <c r="J28" i="4"/>
  <c r="K28" i="4"/>
  <c r="L28" i="4"/>
  <c r="Q28" i="4" s="1"/>
  <c r="B29" i="4"/>
  <c r="C29" i="4"/>
  <c r="D29" i="4"/>
  <c r="E29" i="4"/>
  <c r="F29" i="4"/>
  <c r="G29" i="4"/>
  <c r="H29" i="4"/>
  <c r="I29" i="4"/>
  <c r="J29" i="4"/>
  <c r="K29" i="4"/>
  <c r="L29" i="4"/>
  <c r="B30" i="4"/>
  <c r="C30" i="4"/>
  <c r="D30" i="4"/>
  <c r="E30" i="4"/>
  <c r="F30" i="4"/>
  <c r="G30" i="4"/>
  <c r="H30" i="4"/>
  <c r="I30" i="4"/>
  <c r="J30" i="4"/>
  <c r="K30" i="4"/>
  <c r="L30" i="4"/>
  <c r="Q30" i="4" s="1"/>
  <c r="B31" i="4"/>
  <c r="C31" i="4"/>
  <c r="D31" i="4"/>
  <c r="E31" i="4"/>
  <c r="F31" i="4"/>
  <c r="G31" i="4"/>
  <c r="H31" i="4"/>
  <c r="I31" i="4"/>
  <c r="J31" i="4"/>
  <c r="K31" i="4"/>
  <c r="L31" i="4"/>
  <c r="Q31" i="4" s="1"/>
  <c r="B32" i="4"/>
  <c r="C32" i="4"/>
  <c r="D32" i="4"/>
  <c r="E32" i="4"/>
  <c r="F32" i="4"/>
  <c r="G32" i="4"/>
  <c r="H32" i="4"/>
  <c r="I32" i="4"/>
  <c r="J32" i="4"/>
  <c r="K32" i="4"/>
  <c r="L32" i="4"/>
  <c r="Q32" i="4" s="1"/>
  <c r="B33" i="4"/>
  <c r="C33" i="4"/>
  <c r="D33" i="4"/>
  <c r="E33" i="4"/>
  <c r="F33" i="4"/>
  <c r="G33" i="4"/>
  <c r="H33" i="4"/>
  <c r="I33" i="4"/>
  <c r="J33" i="4"/>
  <c r="K33" i="4"/>
  <c r="L33" i="4"/>
  <c r="Q33" i="4" s="1"/>
  <c r="B34" i="4"/>
  <c r="C34" i="4"/>
  <c r="D34" i="4"/>
  <c r="E34" i="4"/>
  <c r="F34" i="4"/>
  <c r="G34" i="4"/>
  <c r="H34" i="4"/>
  <c r="I34" i="4"/>
  <c r="J34" i="4"/>
  <c r="K34" i="4"/>
  <c r="L34" i="4"/>
  <c r="Q34" i="4" s="1"/>
  <c r="B35" i="4"/>
  <c r="C35" i="4"/>
  <c r="D35" i="4"/>
  <c r="E35" i="4"/>
  <c r="F35" i="4"/>
  <c r="G35" i="4"/>
  <c r="H35" i="4"/>
  <c r="I35" i="4"/>
  <c r="J35" i="4"/>
  <c r="K35" i="4"/>
  <c r="L35" i="4"/>
  <c r="Q35" i="4" s="1"/>
  <c r="C26" i="4"/>
  <c r="D26" i="4"/>
  <c r="E26" i="4"/>
  <c r="F26" i="4"/>
  <c r="G26" i="4"/>
  <c r="H26" i="4"/>
  <c r="I26" i="4"/>
  <c r="J26" i="4"/>
  <c r="K26" i="4"/>
  <c r="L26" i="4"/>
  <c r="Q26" i="4" s="1"/>
  <c r="B37" i="4"/>
  <c r="B36" i="4"/>
  <c r="B26" i="4"/>
  <c r="B25" i="4"/>
  <c r="F16" i="4"/>
  <c r="F17" i="4"/>
  <c r="F18" i="4"/>
  <c r="F19" i="4"/>
  <c r="F20" i="4"/>
  <c r="F21" i="4"/>
  <c r="F22" i="4"/>
  <c r="F23" i="4"/>
  <c r="F24" i="4"/>
  <c r="F15" i="4"/>
  <c r="E16" i="4"/>
  <c r="E17" i="4"/>
  <c r="E18" i="4"/>
  <c r="E19" i="4"/>
  <c r="E20" i="4"/>
  <c r="E21" i="4"/>
  <c r="E22" i="4"/>
  <c r="E23" i="4"/>
  <c r="E24" i="4"/>
  <c r="E15" i="4"/>
  <c r="D16" i="4"/>
  <c r="D17" i="4"/>
  <c r="D18" i="4"/>
  <c r="D19" i="4"/>
  <c r="D20" i="4"/>
  <c r="D21" i="4"/>
  <c r="D22" i="4"/>
  <c r="D23" i="4"/>
  <c r="D24" i="4"/>
  <c r="D15" i="4"/>
  <c r="C16" i="4"/>
  <c r="C17" i="4"/>
  <c r="C18" i="4"/>
  <c r="C19" i="4"/>
  <c r="C20" i="4"/>
  <c r="C21" i="4"/>
  <c r="C22" i="4"/>
  <c r="C23" i="4"/>
  <c r="C24" i="4"/>
  <c r="C15" i="4"/>
  <c r="B16" i="4"/>
  <c r="B17" i="4"/>
  <c r="B18" i="4"/>
  <c r="B19" i="4"/>
  <c r="B20" i="4"/>
  <c r="B21" i="4"/>
  <c r="B22" i="4"/>
  <c r="B23" i="4"/>
  <c r="B24" i="4"/>
  <c r="B15" i="4"/>
  <c r="B14" i="4"/>
  <c r="U126" i="34"/>
  <c r="BJ124" i="34"/>
  <c r="BI124" i="34"/>
  <c r="L124" i="34"/>
  <c r="BJ123" i="34"/>
  <c r="BI123" i="34"/>
  <c r="BG123" i="34"/>
  <c r="BD123" i="34"/>
  <c r="L123" i="34"/>
  <c r="Q123" i="34" s="1"/>
  <c r="BI122" i="34"/>
  <c r="BG122" i="34"/>
  <c r="BD122" i="34"/>
  <c r="Q122" i="34"/>
  <c r="L122" i="34"/>
  <c r="BI121" i="34"/>
  <c r="L121" i="34"/>
  <c r="BI120" i="34"/>
  <c r="L120" i="34"/>
  <c r="BJ119" i="34"/>
  <c r="BI119" i="34"/>
  <c r="BG119" i="34"/>
  <c r="BD119" i="34"/>
  <c r="L119" i="34"/>
  <c r="Q119" i="34" s="1"/>
  <c r="BI118" i="34"/>
  <c r="BJ118" i="34" s="1"/>
  <c r="BG118" i="34"/>
  <c r="BD118" i="34"/>
  <c r="Q118" i="34"/>
  <c r="L118" i="34"/>
  <c r="BI117" i="34"/>
  <c r="BJ117" i="34" s="1"/>
  <c r="BD117" i="34"/>
  <c r="Q117" i="34"/>
  <c r="L117" i="34"/>
  <c r="BG117" i="34" s="1"/>
  <c r="BI116" i="34"/>
  <c r="L116" i="34"/>
  <c r="BI115" i="34"/>
  <c r="BJ115" i="34" s="1"/>
  <c r="BG115" i="34"/>
  <c r="BD115" i="34"/>
  <c r="L115" i="34"/>
  <c r="Q115" i="34" s="1"/>
  <c r="BF114" i="34"/>
  <c r="BC114" i="34"/>
  <c r="BA114" i="34"/>
  <c r="AZ114" i="34"/>
  <c r="AY114" i="34"/>
  <c r="AX114" i="34"/>
  <c r="AW114" i="34"/>
  <c r="AV114" i="34"/>
  <c r="AU114" i="34"/>
  <c r="AT114" i="34"/>
  <c r="AS114" i="34"/>
  <c r="AR114" i="34"/>
  <c r="AQ114" i="34"/>
  <c r="AP114" i="34"/>
  <c r="AO114" i="34"/>
  <c r="AN114" i="34"/>
  <c r="AM114" i="34"/>
  <c r="AL114" i="34"/>
  <c r="AK114" i="34"/>
  <c r="AJ114" i="34"/>
  <c r="AI114" i="34"/>
  <c r="AH114" i="34"/>
  <c r="AG114" i="34"/>
  <c r="AF114" i="34"/>
  <c r="AE114" i="34"/>
  <c r="AD114" i="34"/>
  <c r="AC114" i="34"/>
  <c r="AB114" i="34"/>
  <c r="AA114" i="34"/>
  <c r="Z114" i="34"/>
  <c r="Y114" i="34"/>
  <c r="X114" i="34"/>
  <c r="W114" i="34"/>
  <c r="V114" i="34"/>
  <c r="U114" i="34"/>
  <c r="T114" i="34"/>
  <c r="S114" i="34"/>
  <c r="R114" i="34"/>
  <c r="P114" i="34"/>
  <c r="O114" i="34"/>
  <c r="N114" i="34"/>
  <c r="BI113" i="34"/>
  <c r="BG113" i="34"/>
  <c r="L113" i="34"/>
  <c r="BI112" i="34"/>
  <c r="L112" i="34"/>
  <c r="BI111" i="34"/>
  <c r="BJ111" i="34" s="1"/>
  <c r="L111" i="34"/>
  <c r="BG111" i="34" s="1"/>
  <c r="BI110" i="34"/>
  <c r="BJ110" i="34" s="1"/>
  <c r="BG110" i="34"/>
  <c r="BD110" i="34"/>
  <c r="Q110" i="34"/>
  <c r="L110" i="34"/>
  <c r="BI109" i="34"/>
  <c r="L109" i="34"/>
  <c r="BI108" i="34"/>
  <c r="L108" i="34"/>
  <c r="BJ107" i="34"/>
  <c r="BI107" i="34"/>
  <c r="L107" i="34"/>
  <c r="BG107" i="34" s="1"/>
  <c r="BI106" i="34"/>
  <c r="BG106" i="34"/>
  <c r="BD106" i="34"/>
  <c r="Q106" i="34"/>
  <c r="L106" i="34"/>
  <c r="BI105" i="34"/>
  <c r="BJ105" i="34" s="1"/>
  <c r="BG105" i="34"/>
  <c r="BD105" i="34"/>
  <c r="Q105" i="34"/>
  <c r="L105" i="34"/>
  <c r="BI104" i="34"/>
  <c r="L104" i="34"/>
  <c r="BF103" i="34"/>
  <c r="BC103" i="34"/>
  <c r="BA103" i="34"/>
  <c r="AZ103" i="34"/>
  <c r="AY103" i="34"/>
  <c r="AX103" i="34"/>
  <c r="AX126" i="34" s="1"/>
  <c r="AW103" i="34"/>
  <c r="AV103" i="34"/>
  <c r="AU103" i="34"/>
  <c r="AT103" i="34"/>
  <c r="AS103" i="34"/>
  <c r="AR103" i="34"/>
  <c r="AQ103" i="34"/>
  <c r="AP103" i="34"/>
  <c r="AP126" i="34" s="1"/>
  <c r="AO103" i="34"/>
  <c r="AN103" i="34"/>
  <c r="AM103" i="34"/>
  <c r="AL103" i="34"/>
  <c r="AK103" i="34"/>
  <c r="AJ103" i="34"/>
  <c r="AI103" i="34"/>
  <c r="AH103" i="34"/>
  <c r="AH126" i="34" s="1"/>
  <c r="AG103" i="34"/>
  <c r="AF103" i="34"/>
  <c r="AE103" i="34"/>
  <c r="AD103" i="34"/>
  <c r="AC103" i="34"/>
  <c r="AB103" i="34"/>
  <c r="AA103" i="34"/>
  <c r="Z103" i="34"/>
  <c r="Y103" i="34"/>
  <c r="X103" i="34"/>
  <c r="W103" i="34"/>
  <c r="V103" i="34"/>
  <c r="U103" i="34"/>
  <c r="T103" i="34"/>
  <c r="S103" i="34"/>
  <c r="R103" i="34"/>
  <c r="R126" i="34" s="1"/>
  <c r="P103" i="34"/>
  <c r="O103" i="34"/>
  <c r="N103" i="34"/>
  <c r="BI102" i="34"/>
  <c r="BJ102" i="34" s="1"/>
  <c r="BG102" i="34"/>
  <c r="BD102" i="34"/>
  <c r="L102" i="34"/>
  <c r="Q102" i="34" s="1"/>
  <c r="BI101" i="34"/>
  <c r="BJ101" i="34" s="1"/>
  <c r="BG101" i="34"/>
  <c r="BD101" i="34"/>
  <c r="Q101" i="34"/>
  <c r="L101" i="34"/>
  <c r="BI100" i="34"/>
  <c r="BD100" i="34"/>
  <c r="L100" i="34"/>
  <c r="BG100" i="34" s="1"/>
  <c r="BJ99" i="34"/>
  <c r="BI99" i="34"/>
  <c r="L99" i="34"/>
  <c r="BI98" i="34"/>
  <c r="BJ98" i="34" s="1"/>
  <c r="BG98" i="34"/>
  <c r="BD98" i="34"/>
  <c r="L98" i="34"/>
  <c r="Q98" i="34" s="1"/>
  <c r="BI97" i="34"/>
  <c r="BJ97" i="34" s="1"/>
  <c r="BG97" i="34"/>
  <c r="BD97" i="34"/>
  <c r="Q97" i="34"/>
  <c r="L97" i="34"/>
  <c r="BI96" i="34"/>
  <c r="BJ96" i="34" s="1"/>
  <c r="L96" i="34"/>
  <c r="BJ95" i="34"/>
  <c r="BI95" i="34"/>
  <c r="L95" i="34"/>
  <c r="BI94" i="34"/>
  <c r="BJ94" i="34" s="1"/>
  <c r="BG94" i="34"/>
  <c r="BD94" i="34"/>
  <c r="L94" i="34"/>
  <c r="Q94" i="34" s="1"/>
  <c r="BI93" i="34"/>
  <c r="BG93" i="34"/>
  <c r="BD93" i="34"/>
  <c r="Q93" i="34"/>
  <c r="L93" i="34"/>
  <c r="BF92" i="34"/>
  <c r="BC92" i="34"/>
  <c r="BA92" i="34"/>
  <c r="BA126" i="34" s="1"/>
  <c r="AZ92" i="34"/>
  <c r="AY92" i="34"/>
  <c r="AX92" i="34"/>
  <c r="AW92" i="34"/>
  <c r="AV92" i="34"/>
  <c r="AU92" i="34"/>
  <c r="AT92" i="34"/>
  <c r="AS92" i="34"/>
  <c r="AS126" i="34" s="1"/>
  <c r="AR92" i="34"/>
  <c r="AQ92" i="34"/>
  <c r="AP92" i="34"/>
  <c r="AO92" i="34"/>
  <c r="AN92" i="34"/>
  <c r="AM92" i="34"/>
  <c r="AL92" i="34"/>
  <c r="AK92" i="34"/>
  <c r="AK126" i="34" s="1"/>
  <c r="AJ92" i="34"/>
  <c r="AI92" i="34"/>
  <c r="AH92" i="34"/>
  <c r="AG92" i="34"/>
  <c r="AF92" i="34"/>
  <c r="AE92" i="34"/>
  <c r="AD92" i="34"/>
  <c r="AC92" i="34"/>
  <c r="AB92" i="34"/>
  <c r="AA92" i="34"/>
  <c r="Z92" i="34"/>
  <c r="Y92" i="34"/>
  <c r="X92" i="34"/>
  <c r="W92" i="34"/>
  <c r="V92" i="34"/>
  <c r="U92" i="34"/>
  <c r="T92" i="34"/>
  <c r="S92" i="34"/>
  <c r="R92" i="34"/>
  <c r="P92" i="34"/>
  <c r="O92" i="34"/>
  <c r="N92" i="34"/>
  <c r="BI91" i="34"/>
  <c r="L91" i="34"/>
  <c r="BI90" i="34"/>
  <c r="BJ90" i="34" s="1"/>
  <c r="L90" i="34"/>
  <c r="BG90" i="34" s="1"/>
  <c r="BI89" i="34"/>
  <c r="BJ89" i="34" s="1"/>
  <c r="BG89" i="34"/>
  <c r="BD89" i="34"/>
  <c r="Q89" i="34"/>
  <c r="L89" i="34"/>
  <c r="BI88" i="34"/>
  <c r="L88" i="34"/>
  <c r="Q88" i="34" s="1"/>
  <c r="BI87" i="34"/>
  <c r="L87" i="34"/>
  <c r="BJ86" i="34"/>
  <c r="BI86" i="34"/>
  <c r="L86" i="34"/>
  <c r="BG86" i="34" s="1"/>
  <c r="BI85" i="34"/>
  <c r="BJ85" i="34" s="1"/>
  <c r="BG85" i="34"/>
  <c r="BD85" i="34"/>
  <c r="Q85" i="34"/>
  <c r="L85" i="34"/>
  <c r="BI84" i="34"/>
  <c r="BJ84" i="34" s="1"/>
  <c r="BG84" i="34"/>
  <c r="BD84" i="34"/>
  <c r="Q84" i="34"/>
  <c r="L84" i="34"/>
  <c r="BI83" i="34"/>
  <c r="BD83" i="34"/>
  <c r="Q83" i="34"/>
  <c r="L83" i="34"/>
  <c r="BI82" i="34"/>
  <c r="L82" i="34"/>
  <c r="BF81" i="34"/>
  <c r="BC81" i="34"/>
  <c r="BA81" i="34"/>
  <c r="AZ81" i="34"/>
  <c r="AY81" i="34"/>
  <c r="AX81" i="34"/>
  <c r="AW81" i="34"/>
  <c r="AV81" i="34"/>
  <c r="AU81" i="34"/>
  <c r="AT81" i="34"/>
  <c r="AS81" i="34"/>
  <c r="AR81" i="34"/>
  <c r="AQ81" i="34"/>
  <c r="AP81" i="34"/>
  <c r="AO81" i="34"/>
  <c r="AN81" i="34"/>
  <c r="AM81" i="34"/>
  <c r="AL81" i="34"/>
  <c r="AK81" i="34"/>
  <c r="AJ81" i="34"/>
  <c r="AI81" i="34"/>
  <c r="AH81" i="34"/>
  <c r="AG81" i="34"/>
  <c r="AF81" i="34"/>
  <c r="AE81" i="34"/>
  <c r="AD81" i="34"/>
  <c r="AC81" i="34"/>
  <c r="AB81" i="34"/>
  <c r="AA81" i="34"/>
  <c r="Z81" i="34"/>
  <c r="Y81" i="34"/>
  <c r="X81" i="34"/>
  <c r="W81" i="34"/>
  <c r="V81" i="34"/>
  <c r="U81" i="34"/>
  <c r="T81" i="34"/>
  <c r="S81" i="34"/>
  <c r="R81" i="34"/>
  <c r="P81" i="34"/>
  <c r="O81" i="34"/>
  <c r="N81" i="34"/>
  <c r="BI80" i="34"/>
  <c r="BJ80" i="34" s="1"/>
  <c r="BG80" i="34"/>
  <c r="BD80" i="34"/>
  <c r="Q80" i="34"/>
  <c r="L80" i="34"/>
  <c r="BI79" i="34"/>
  <c r="BJ79" i="34" s="1"/>
  <c r="L79" i="34"/>
  <c r="BI78" i="34"/>
  <c r="L78" i="34"/>
  <c r="BI77" i="34"/>
  <c r="BJ77" i="34" s="1"/>
  <c r="BG77" i="34"/>
  <c r="BD77" i="34"/>
  <c r="L77" i="34"/>
  <c r="Q77" i="34" s="1"/>
  <c r="BI76" i="34"/>
  <c r="BJ76" i="34" s="1"/>
  <c r="BG76" i="34"/>
  <c r="BD76" i="34"/>
  <c r="Q76" i="34"/>
  <c r="L76" i="34"/>
  <c r="BI75" i="34"/>
  <c r="BJ75" i="34" s="1"/>
  <c r="L75" i="34"/>
  <c r="BI74" i="34"/>
  <c r="L74" i="34"/>
  <c r="BI73" i="34"/>
  <c r="BJ73" i="34" s="1"/>
  <c r="BG73" i="34"/>
  <c r="BD73" i="34"/>
  <c r="L73" i="34"/>
  <c r="Q73" i="34" s="1"/>
  <c r="BI72" i="34"/>
  <c r="BG72" i="34"/>
  <c r="BD72" i="34"/>
  <c r="Q72" i="34"/>
  <c r="L72" i="34"/>
  <c r="BI71" i="34"/>
  <c r="BJ71" i="34" s="1"/>
  <c r="L71" i="34"/>
  <c r="BF70" i="34"/>
  <c r="BC70" i="34"/>
  <c r="BA70" i="34"/>
  <c r="AZ70" i="34"/>
  <c r="AY70" i="34"/>
  <c r="AY47" i="34" s="1"/>
  <c r="AX70" i="34"/>
  <c r="AW70" i="34"/>
  <c r="AV70" i="34"/>
  <c r="AU70" i="34"/>
  <c r="AT70" i="34"/>
  <c r="AS70" i="34"/>
  <c r="AR70" i="34"/>
  <c r="AQ70" i="34"/>
  <c r="AP70" i="34"/>
  <c r="AO70" i="34"/>
  <c r="AN70" i="34"/>
  <c r="AM70" i="34"/>
  <c r="AL70" i="34"/>
  <c r="AK70" i="34"/>
  <c r="AJ70" i="34"/>
  <c r="AI70" i="34"/>
  <c r="AI47" i="34" s="1"/>
  <c r="AH70" i="34"/>
  <c r="AG70" i="34"/>
  <c r="AF70" i="34"/>
  <c r="AE70" i="34"/>
  <c r="AD70" i="34"/>
  <c r="AC70" i="34"/>
  <c r="AB70" i="34"/>
  <c r="AA70" i="34"/>
  <c r="Z70" i="34"/>
  <c r="Y70" i="34"/>
  <c r="X70" i="34"/>
  <c r="W70" i="34"/>
  <c r="V70" i="34"/>
  <c r="U70" i="34"/>
  <c r="T70" i="34"/>
  <c r="S70" i="34"/>
  <c r="R70" i="34"/>
  <c r="P70" i="34"/>
  <c r="O70" i="34"/>
  <c r="N70" i="34"/>
  <c r="BI69" i="34"/>
  <c r="L69" i="34"/>
  <c r="BJ68" i="34"/>
  <c r="BI68" i="34"/>
  <c r="BG68" i="34"/>
  <c r="BD68" i="34"/>
  <c r="Q68" i="34"/>
  <c r="L68" i="34"/>
  <c r="BI67" i="34"/>
  <c r="BJ67" i="34" s="1"/>
  <c r="BG67" i="34"/>
  <c r="BD67" i="34"/>
  <c r="L67" i="34"/>
  <c r="Q67" i="34" s="1"/>
  <c r="BI66" i="34"/>
  <c r="BD66" i="34"/>
  <c r="L66" i="34"/>
  <c r="BJ65" i="34"/>
  <c r="BI65" i="34"/>
  <c r="L65" i="34"/>
  <c r="BI64" i="34"/>
  <c r="BJ64" i="34" s="1"/>
  <c r="BG64" i="34"/>
  <c r="BD64" i="34"/>
  <c r="Q64" i="34"/>
  <c r="L64" i="34"/>
  <c r="BI63" i="34"/>
  <c r="L63" i="34"/>
  <c r="BI62" i="34"/>
  <c r="L62" i="34"/>
  <c r="Q62" i="34" s="1"/>
  <c r="BI61" i="34"/>
  <c r="BJ61" i="34" s="1"/>
  <c r="L61" i="34"/>
  <c r="BJ60" i="34"/>
  <c r="BI60" i="34"/>
  <c r="BG60" i="34"/>
  <c r="BD60" i="34"/>
  <c r="Q60" i="34"/>
  <c r="L60" i="34"/>
  <c r="BF59" i="34"/>
  <c r="BC59" i="34"/>
  <c r="BA59" i="34"/>
  <c r="AZ59" i="34"/>
  <c r="AY59" i="34"/>
  <c r="AX59" i="34"/>
  <c r="AW59" i="34"/>
  <c r="AV59" i="34"/>
  <c r="AV47" i="34" s="1"/>
  <c r="AU59" i="34"/>
  <c r="AT59" i="34"/>
  <c r="AS59" i="34"/>
  <c r="AR59" i="34"/>
  <c r="AQ59" i="34"/>
  <c r="AP59" i="34"/>
  <c r="AO59" i="34"/>
  <c r="AN59" i="34"/>
  <c r="AN47" i="34" s="1"/>
  <c r="AM59" i="34"/>
  <c r="AL59" i="34"/>
  <c r="AK59" i="34"/>
  <c r="AJ59" i="34"/>
  <c r="AI59" i="34"/>
  <c r="AH59" i="34"/>
  <c r="AG59" i="34"/>
  <c r="AF59" i="34"/>
  <c r="AE59" i="34"/>
  <c r="AD59" i="34"/>
  <c r="AC59" i="34"/>
  <c r="AB59" i="34"/>
  <c r="AA59" i="34"/>
  <c r="Z59" i="34"/>
  <c r="Y59" i="34"/>
  <c r="X59" i="34"/>
  <c r="W59" i="34"/>
  <c r="V59" i="34"/>
  <c r="U59" i="34"/>
  <c r="T59" i="34"/>
  <c r="S59" i="34"/>
  <c r="R59" i="34"/>
  <c r="P59" i="34"/>
  <c r="P47" i="34" s="1"/>
  <c r="O59" i="34"/>
  <c r="N59" i="34"/>
  <c r="BI58" i="34"/>
  <c r="BJ58" i="34" s="1"/>
  <c r="BG58" i="34"/>
  <c r="Q58" i="34"/>
  <c r="L58" i="34"/>
  <c r="BD58" i="34" s="1"/>
  <c r="BJ57" i="34"/>
  <c r="BI57" i="34"/>
  <c r="Q57" i="34"/>
  <c r="L57" i="34"/>
  <c r="BJ56" i="34"/>
  <c r="BI56" i="34"/>
  <c r="BG56" i="34"/>
  <c r="BD56" i="34"/>
  <c r="L56" i="34"/>
  <c r="Q56" i="34" s="1"/>
  <c r="BI55" i="34"/>
  <c r="BJ55" i="34" s="1"/>
  <c r="BG55" i="34"/>
  <c r="BD55" i="34"/>
  <c r="Q55" i="34"/>
  <c r="L55" i="34"/>
  <c r="BI54" i="34"/>
  <c r="L54" i="34"/>
  <c r="BD54" i="34" s="1"/>
  <c r="BJ53" i="34"/>
  <c r="BI53" i="34"/>
  <c r="Q53" i="34"/>
  <c r="L53" i="34"/>
  <c r="BJ52" i="34"/>
  <c r="BI52" i="34"/>
  <c r="BG52" i="34"/>
  <c r="BD52" i="34"/>
  <c r="L52" i="34"/>
  <c r="Q52" i="34" s="1"/>
  <c r="BI51" i="34"/>
  <c r="BJ51" i="34" s="1"/>
  <c r="BG51" i="34"/>
  <c r="BD51" i="34"/>
  <c r="Q51" i="34"/>
  <c r="L51" i="34"/>
  <c r="BI50" i="34"/>
  <c r="BJ50" i="34" s="1"/>
  <c r="BG50" i="34"/>
  <c r="Q50" i="34"/>
  <c r="L50" i="34"/>
  <c r="BD50" i="34" s="1"/>
  <c r="BJ49" i="34"/>
  <c r="BI49" i="34"/>
  <c r="Q49" i="34"/>
  <c r="L49" i="34"/>
  <c r="BF48" i="34"/>
  <c r="BC48" i="34"/>
  <c r="BA48" i="34"/>
  <c r="BA47" i="34" s="1"/>
  <c r="AZ48" i="34"/>
  <c r="AZ47" i="34" s="1"/>
  <c r="AY48" i="34"/>
  <c r="AX48" i="34"/>
  <c r="AX47" i="34" s="1"/>
  <c r="AW48" i="34"/>
  <c r="AV48" i="34"/>
  <c r="AU48" i="34"/>
  <c r="AT48" i="34"/>
  <c r="AS48" i="34"/>
  <c r="AS47" i="34" s="1"/>
  <c r="AR48" i="34"/>
  <c r="AR47" i="34" s="1"/>
  <c r="AQ48" i="34"/>
  <c r="AP48" i="34"/>
  <c r="AP47" i="34" s="1"/>
  <c r="AO48" i="34"/>
  <c r="AN48" i="34"/>
  <c r="AM48" i="34"/>
  <c r="AL48" i="34"/>
  <c r="AK48" i="34"/>
  <c r="AK47" i="34" s="1"/>
  <c r="AJ48" i="34"/>
  <c r="AJ47" i="34" s="1"/>
  <c r="AI48" i="34"/>
  <c r="AH48" i="34"/>
  <c r="AH47" i="34" s="1"/>
  <c r="AG48" i="34"/>
  <c r="AF48" i="34"/>
  <c r="AE48" i="34"/>
  <c r="AD48" i="34"/>
  <c r="AC48" i="34"/>
  <c r="AC47" i="34" s="1"/>
  <c r="AB48" i="34"/>
  <c r="AB47" i="34" s="1"/>
  <c r="AA48" i="34"/>
  <c r="AA47" i="34" s="1"/>
  <c r="Z48" i="34"/>
  <c r="Z47" i="34" s="1"/>
  <c r="Y48" i="34"/>
  <c r="X48" i="34"/>
  <c r="W48" i="34"/>
  <c r="V48" i="34"/>
  <c r="U48" i="34"/>
  <c r="U47" i="34" s="1"/>
  <c r="T48" i="34"/>
  <c r="T47" i="34" s="1"/>
  <c r="S48" i="34"/>
  <c r="S47" i="34" s="1"/>
  <c r="R48" i="34"/>
  <c r="R47" i="34" s="1"/>
  <c r="P48" i="34"/>
  <c r="O48" i="34"/>
  <c r="N48" i="34"/>
  <c r="AW47" i="34"/>
  <c r="AU47" i="34"/>
  <c r="AO47" i="34"/>
  <c r="AM47" i="34"/>
  <c r="AG47" i="34"/>
  <c r="AE47" i="34"/>
  <c r="Y47" i="34"/>
  <c r="W47" i="34"/>
  <c r="O47" i="34"/>
  <c r="BI46" i="34"/>
  <c r="L46" i="34"/>
  <c r="BI45" i="34"/>
  <c r="BJ45" i="34" s="1"/>
  <c r="BG45" i="34"/>
  <c r="Q45" i="34"/>
  <c r="L45" i="34"/>
  <c r="BD45" i="34" s="1"/>
  <c r="BI44" i="34"/>
  <c r="L44" i="34"/>
  <c r="Q44" i="34" s="1"/>
  <c r="BJ43" i="34"/>
  <c r="BI43" i="34"/>
  <c r="BG43" i="34"/>
  <c r="BD43" i="34"/>
  <c r="L43" i="34"/>
  <c r="Q43" i="34" s="1"/>
  <c r="BI42" i="34"/>
  <c r="BJ42" i="34" s="1"/>
  <c r="BG42" i="34"/>
  <c r="BD42" i="34"/>
  <c r="L42" i="34"/>
  <c r="Q42" i="34" s="1"/>
  <c r="BI41" i="34"/>
  <c r="L41" i="34"/>
  <c r="BD41" i="34" s="1"/>
  <c r="BJ40" i="34"/>
  <c r="BI40" i="34"/>
  <c r="Q40" i="34"/>
  <c r="L40" i="34"/>
  <c r="BJ39" i="34"/>
  <c r="BI39" i="34"/>
  <c r="BG39" i="34"/>
  <c r="BD39" i="34"/>
  <c r="L39" i="34"/>
  <c r="Q39" i="34" s="1"/>
  <c r="BI38" i="34"/>
  <c r="L38" i="34"/>
  <c r="BI37" i="34"/>
  <c r="BG37" i="34"/>
  <c r="L37" i="34"/>
  <c r="BF36" i="34"/>
  <c r="BC36" i="34"/>
  <c r="BD36" i="34" s="1"/>
  <c r="BA36" i="34"/>
  <c r="AZ36" i="34"/>
  <c r="AY36" i="34"/>
  <c r="AX36" i="34"/>
  <c r="AW36" i="34"/>
  <c r="AV36" i="34"/>
  <c r="AU36" i="34"/>
  <c r="AT36" i="34"/>
  <c r="AS36" i="34"/>
  <c r="AR36" i="34"/>
  <c r="AQ36" i="34"/>
  <c r="AP36" i="34"/>
  <c r="AO36" i="34"/>
  <c r="AN36" i="34"/>
  <c r="AM36" i="34"/>
  <c r="AL36" i="34"/>
  <c r="AK36" i="34"/>
  <c r="AJ36" i="34"/>
  <c r="AI36" i="34"/>
  <c r="AH36" i="34"/>
  <c r="AG36" i="34"/>
  <c r="AF36" i="34"/>
  <c r="AE36" i="34"/>
  <c r="AD36" i="34"/>
  <c r="AB36" i="34"/>
  <c r="AA36" i="34"/>
  <c r="Z36" i="34"/>
  <c r="Y36" i="34"/>
  <c r="X36" i="34"/>
  <c r="W36" i="34"/>
  <c r="V36" i="34"/>
  <c r="U36" i="34"/>
  <c r="T36" i="34"/>
  <c r="S36" i="34"/>
  <c r="R36" i="34"/>
  <c r="P36" i="34"/>
  <c r="O36" i="34"/>
  <c r="N36" i="34"/>
  <c r="BI35" i="34"/>
  <c r="BJ35" i="34" s="1"/>
  <c r="BF35" i="34"/>
  <c r="BD35" i="34"/>
  <c r="L35" i="34"/>
  <c r="Q35" i="34" s="1"/>
  <c r="BJ34" i="34"/>
  <c r="BI34" i="34"/>
  <c r="BF34" i="34"/>
  <c r="L34" i="34"/>
  <c r="BF33" i="34"/>
  <c r="BI33" i="34" s="1"/>
  <c r="BJ33" i="34" s="1"/>
  <c r="L33" i="34"/>
  <c r="BJ32" i="34"/>
  <c r="BI32" i="34"/>
  <c r="BG32" i="34"/>
  <c r="BF32" i="34"/>
  <c r="BD32" i="34"/>
  <c r="L32" i="34"/>
  <c r="Q32" i="34" s="1"/>
  <c r="BJ31" i="34"/>
  <c r="BG31" i="34"/>
  <c r="BF31" i="34"/>
  <c r="BI31" i="34" s="1"/>
  <c r="BD31" i="34"/>
  <c r="Q31" i="34"/>
  <c r="L31" i="34"/>
  <c r="BI30" i="34"/>
  <c r="BJ30" i="34" s="1"/>
  <c r="BG30" i="34"/>
  <c r="BF30" i="34"/>
  <c r="L30" i="34"/>
  <c r="BF29" i="34"/>
  <c r="BD29" i="34"/>
  <c r="Q29" i="34"/>
  <c r="L29" i="34"/>
  <c r="BF28" i="34"/>
  <c r="L28" i="34"/>
  <c r="Q28" i="34" s="1"/>
  <c r="BI27" i="34"/>
  <c r="BJ27" i="34" s="1"/>
  <c r="BF27" i="34"/>
  <c r="L27" i="34"/>
  <c r="BI26" i="34"/>
  <c r="BJ26" i="34" s="1"/>
  <c r="BG26" i="34"/>
  <c r="BF26" i="34"/>
  <c r="L26" i="34"/>
  <c r="BD26" i="34" s="1"/>
  <c r="BF25" i="34"/>
  <c r="BG25" i="34" s="1"/>
  <c r="L25" i="34"/>
  <c r="BJ24" i="34"/>
  <c r="BG24" i="34"/>
  <c r="BF24" i="34"/>
  <c r="BI24" i="34" s="1"/>
  <c r="BD24" i="34"/>
  <c r="L24" i="34"/>
  <c r="Q24" i="34" s="1"/>
  <c r="BI23" i="34"/>
  <c r="BJ23" i="34" s="1"/>
  <c r="BG23" i="34"/>
  <c r="BF23" i="34"/>
  <c r="BD23" i="34"/>
  <c r="Q23" i="34"/>
  <c r="L23" i="34"/>
  <c r="BG22" i="34"/>
  <c r="BF22" i="34"/>
  <c r="BI22" i="34" s="1"/>
  <c r="BJ22" i="34" s="1"/>
  <c r="BD22" i="34"/>
  <c r="L22" i="34"/>
  <c r="Q22" i="34" s="1"/>
  <c r="BF21" i="34"/>
  <c r="L21" i="34"/>
  <c r="BD21" i="34" s="1"/>
  <c r="BF20" i="34"/>
  <c r="L20" i="34"/>
  <c r="BI19" i="34"/>
  <c r="BJ19" i="34" s="1"/>
  <c r="BF19" i="34"/>
  <c r="BG19" i="34" s="1"/>
  <c r="BD19" i="34"/>
  <c r="L19" i="34"/>
  <c r="Q19" i="34" s="1"/>
  <c r="BF18" i="34"/>
  <c r="BG18" i="34" s="1"/>
  <c r="BD18" i="34"/>
  <c r="Q18" i="34"/>
  <c r="L18" i="34"/>
  <c r="BI17" i="34"/>
  <c r="BF17" i="34"/>
  <c r="L17" i="34"/>
  <c r="BJ17" i="34" s="1"/>
  <c r="BF16" i="34"/>
  <c r="Q16" i="34"/>
  <c r="L16" i="34"/>
  <c r="BD16" i="34" s="1"/>
  <c r="BF15" i="34"/>
  <c r="BI15" i="34" s="1"/>
  <c r="L15" i="34"/>
  <c r="BD15" i="34" s="1"/>
  <c r="Y14" i="34"/>
  <c r="L14" i="34"/>
  <c r="BC13" i="34"/>
  <c r="BA13" i="34"/>
  <c r="AZ13" i="34"/>
  <c r="AY13" i="34"/>
  <c r="AX13" i="34"/>
  <c r="AW13" i="34"/>
  <c r="AV13" i="34"/>
  <c r="AU13" i="34"/>
  <c r="AT13" i="34"/>
  <c r="AS13" i="34"/>
  <c r="AR13" i="34"/>
  <c r="AQ13" i="34"/>
  <c r="AP13" i="34"/>
  <c r="AO13" i="34"/>
  <c r="AN13" i="34"/>
  <c r="AM13" i="34"/>
  <c r="AL13" i="34"/>
  <c r="AK13" i="34"/>
  <c r="AJ13" i="34"/>
  <c r="AI13" i="34"/>
  <c r="AH13" i="34"/>
  <c r="AG13" i="34"/>
  <c r="AF13" i="34"/>
  <c r="AE13" i="34"/>
  <c r="AD13" i="34"/>
  <c r="AC13" i="34"/>
  <c r="AB13" i="34"/>
  <c r="AA13" i="34"/>
  <c r="Z13" i="34"/>
  <c r="X13" i="34"/>
  <c r="W13" i="34"/>
  <c r="V13" i="34"/>
  <c r="U13" i="34"/>
  <c r="T13" i="34"/>
  <c r="S13" i="34"/>
  <c r="R13" i="34"/>
  <c r="P13" i="34"/>
  <c r="O13" i="34"/>
  <c r="N13" i="34"/>
  <c r="R11" i="34" a="1"/>
  <c r="R11" i="34" s="1"/>
  <c r="E9" i="34"/>
  <c r="D9" i="34"/>
  <c r="J8" i="34"/>
  <c r="E8" i="34"/>
  <c r="D8" i="34"/>
  <c r="J7" i="34"/>
  <c r="D7" i="34"/>
  <c r="J6" i="34"/>
  <c r="F6" i="34"/>
  <c r="G6" i="34" s="1"/>
  <c r="J5" i="34"/>
  <c r="F5" i="34"/>
  <c r="G5" i="34" s="1"/>
  <c r="J4" i="34"/>
  <c r="G4" i="34"/>
  <c r="F4" i="34"/>
  <c r="J3" i="34"/>
  <c r="F3" i="34"/>
  <c r="G3" i="34" s="1"/>
  <c r="J2" i="34"/>
  <c r="F2" i="34"/>
  <c r="G2" i="34" s="1"/>
  <c r="O127" i="33"/>
  <c r="BJ124" i="33"/>
  <c r="BI124" i="33"/>
  <c r="Q124" i="33"/>
  <c r="L124" i="33"/>
  <c r="BG124" i="33" s="1"/>
  <c r="BI123" i="33"/>
  <c r="BJ123" i="33" s="1"/>
  <c r="BG123" i="33"/>
  <c r="BD123" i="33"/>
  <c r="L123" i="33"/>
  <c r="Q123" i="33" s="1"/>
  <c r="BI122" i="33"/>
  <c r="BG122" i="33"/>
  <c r="BD122" i="33"/>
  <c r="Q122" i="33"/>
  <c r="L122" i="33"/>
  <c r="BJ122" i="33" s="1"/>
  <c r="BI121" i="33"/>
  <c r="L121" i="33"/>
  <c r="BJ120" i="33"/>
  <c r="BI120" i="33"/>
  <c r="Q120" i="33"/>
  <c r="L120" i="33"/>
  <c r="BG120" i="33" s="1"/>
  <c r="BJ119" i="33"/>
  <c r="BI119" i="33"/>
  <c r="BG119" i="33"/>
  <c r="BD119" i="33"/>
  <c r="L119" i="33"/>
  <c r="Q119" i="33" s="1"/>
  <c r="BI118" i="33"/>
  <c r="BG118" i="33"/>
  <c r="BD118" i="33"/>
  <c r="Q118" i="33"/>
  <c r="L118" i="33"/>
  <c r="BJ118" i="33" s="1"/>
  <c r="BI117" i="33"/>
  <c r="L117" i="33"/>
  <c r="Q117" i="33" s="1"/>
  <c r="BJ116" i="33"/>
  <c r="BI116" i="33"/>
  <c r="Q116" i="33"/>
  <c r="L116" i="33"/>
  <c r="BG116" i="33" s="1"/>
  <c r="BI115" i="33"/>
  <c r="BG115" i="33"/>
  <c r="BD115" i="33"/>
  <c r="L115" i="33"/>
  <c r="Q115" i="33" s="1"/>
  <c r="BF114" i="33"/>
  <c r="BC114" i="33"/>
  <c r="BA114" i="33"/>
  <c r="AZ114" i="33"/>
  <c r="AY114" i="33"/>
  <c r="AX114" i="33"/>
  <c r="AW114" i="33"/>
  <c r="AV114" i="33"/>
  <c r="AU114" i="33"/>
  <c r="AT114" i="33"/>
  <c r="AS114" i="33"/>
  <c r="AR114" i="33"/>
  <c r="AQ114" i="33"/>
  <c r="AP114" i="33"/>
  <c r="AO114" i="33"/>
  <c r="AN114" i="33"/>
  <c r="AM114" i="33"/>
  <c r="AL114" i="33"/>
  <c r="AK114" i="33"/>
  <c r="AJ114" i="33"/>
  <c r="AI114" i="33"/>
  <c r="AH114" i="33"/>
  <c r="AG114" i="33"/>
  <c r="AF114" i="33"/>
  <c r="AE114" i="33"/>
  <c r="AD114" i="33"/>
  <c r="AC114" i="33"/>
  <c r="AB114" i="33"/>
  <c r="AA114" i="33"/>
  <c r="Z114" i="33"/>
  <c r="Y114" i="33"/>
  <c r="X114" i="33"/>
  <c r="W114" i="33"/>
  <c r="V114" i="33"/>
  <c r="U114" i="33"/>
  <c r="T114" i="33"/>
  <c r="S114" i="33"/>
  <c r="R114" i="33"/>
  <c r="P114" i="33"/>
  <c r="O114" i="33"/>
  <c r="N114" i="33"/>
  <c r="BI113" i="33"/>
  <c r="BJ113" i="33" s="1"/>
  <c r="BD113" i="33"/>
  <c r="Q113" i="33"/>
  <c r="L113" i="33"/>
  <c r="BG113" i="33" s="1"/>
  <c r="BI112" i="33"/>
  <c r="L112" i="33"/>
  <c r="BJ111" i="33"/>
  <c r="BI111" i="33"/>
  <c r="BG111" i="33"/>
  <c r="L111" i="33"/>
  <c r="BD111" i="33" s="1"/>
  <c r="BI110" i="33"/>
  <c r="BJ110" i="33" s="1"/>
  <c r="BG110" i="33"/>
  <c r="BD110" i="33"/>
  <c r="Q110" i="33"/>
  <c r="L110" i="33"/>
  <c r="BI109" i="33"/>
  <c r="L109" i="33"/>
  <c r="BG109" i="33" s="1"/>
  <c r="BI108" i="33"/>
  <c r="L108" i="33"/>
  <c r="BI107" i="33"/>
  <c r="BI103" i="33" s="1"/>
  <c r="BG107" i="33"/>
  <c r="L107" i="33"/>
  <c r="BD107" i="33" s="1"/>
  <c r="BI106" i="33"/>
  <c r="BJ106" i="33" s="1"/>
  <c r="BG106" i="33"/>
  <c r="BD106" i="33"/>
  <c r="Q106" i="33"/>
  <c r="L106" i="33"/>
  <c r="BI105" i="33"/>
  <c r="BJ105" i="33" s="1"/>
  <c r="L105" i="33"/>
  <c r="BG105" i="33" s="1"/>
  <c r="BI104" i="33"/>
  <c r="L104" i="33"/>
  <c r="BF103" i="33"/>
  <c r="BC103" i="33"/>
  <c r="BA103" i="33"/>
  <c r="AZ103" i="33"/>
  <c r="AY103" i="33"/>
  <c r="AX103" i="33"/>
  <c r="AW103" i="33"/>
  <c r="AV103" i="33"/>
  <c r="AU103" i="33"/>
  <c r="AT103" i="33"/>
  <c r="AS103" i="33"/>
  <c r="AR103" i="33"/>
  <c r="AQ103" i="33"/>
  <c r="AP103" i="33"/>
  <c r="AO103" i="33"/>
  <c r="AN103" i="33"/>
  <c r="AN126" i="33" s="1"/>
  <c r="AM103" i="33"/>
  <c r="AL103" i="33"/>
  <c r="AK103" i="33"/>
  <c r="AJ103" i="33"/>
  <c r="AI103" i="33"/>
  <c r="AH103" i="33"/>
  <c r="AG103" i="33"/>
  <c r="AF103" i="33"/>
  <c r="AE103" i="33"/>
  <c r="AD103" i="33"/>
  <c r="AC103" i="33"/>
  <c r="AB103" i="33"/>
  <c r="AA103" i="33"/>
  <c r="Z103" i="33"/>
  <c r="Y103" i="33"/>
  <c r="X103" i="33"/>
  <c r="W103" i="33"/>
  <c r="V103" i="33"/>
  <c r="U103" i="33"/>
  <c r="T103" i="33"/>
  <c r="S103" i="33"/>
  <c r="R103" i="33"/>
  <c r="P103" i="33"/>
  <c r="O103" i="33"/>
  <c r="O126" i="33" s="1"/>
  <c r="N103" i="33"/>
  <c r="BI102" i="33"/>
  <c r="BJ102" i="33" s="1"/>
  <c r="BG102" i="33"/>
  <c r="BD102" i="33"/>
  <c r="L102" i="33"/>
  <c r="Q102" i="33" s="1"/>
  <c r="BI101" i="33"/>
  <c r="BG101" i="33"/>
  <c r="BD101" i="33"/>
  <c r="Q101" i="33"/>
  <c r="L101" i="33"/>
  <c r="BJ101" i="33" s="1"/>
  <c r="BI100" i="33"/>
  <c r="BJ100" i="33" s="1"/>
  <c r="Q100" i="33"/>
  <c r="L100" i="33"/>
  <c r="BJ99" i="33"/>
  <c r="BI99" i="33"/>
  <c r="Q99" i="33"/>
  <c r="L99" i="33"/>
  <c r="BG99" i="33" s="1"/>
  <c r="BI98" i="33"/>
  <c r="BJ98" i="33" s="1"/>
  <c r="BG98" i="33"/>
  <c r="BD98" i="33"/>
  <c r="L98" i="33"/>
  <c r="Q98" i="33" s="1"/>
  <c r="BI97" i="33"/>
  <c r="BG97" i="33"/>
  <c r="BD97" i="33"/>
  <c r="Q97" i="33"/>
  <c r="L97" i="33"/>
  <c r="BJ97" i="33" s="1"/>
  <c r="BI96" i="33"/>
  <c r="L96" i="33"/>
  <c r="BJ95" i="33"/>
  <c r="BI95" i="33"/>
  <c r="Q95" i="33"/>
  <c r="L95" i="33"/>
  <c r="BG95" i="33" s="1"/>
  <c r="BI94" i="33"/>
  <c r="BI92" i="33" s="1"/>
  <c r="BG94" i="33"/>
  <c r="BD94" i="33"/>
  <c r="L94" i="33"/>
  <c r="Q94" i="33" s="1"/>
  <c r="BI93" i="33"/>
  <c r="BG93" i="33"/>
  <c r="BD93" i="33"/>
  <c r="Q93" i="33"/>
  <c r="L93" i="33"/>
  <c r="BJ93" i="33" s="1"/>
  <c r="BF92" i="33"/>
  <c r="BC92" i="33"/>
  <c r="BA92" i="33"/>
  <c r="BA126" i="33" s="1"/>
  <c r="AZ92" i="33"/>
  <c r="AY92" i="33"/>
  <c r="AX92" i="33"/>
  <c r="AW92" i="33"/>
  <c r="AV92" i="33"/>
  <c r="AU92" i="33"/>
  <c r="AT92" i="33"/>
  <c r="AS92" i="33"/>
  <c r="AS126" i="33" s="1"/>
  <c r="AR92" i="33"/>
  <c r="AQ92" i="33"/>
  <c r="AP92" i="33"/>
  <c r="AO92" i="33"/>
  <c r="AN92" i="33"/>
  <c r="AM92" i="33"/>
  <c r="AL92" i="33"/>
  <c r="AK92" i="33"/>
  <c r="AK126" i="33" s="1"/>
  <c r="AK127" i="33" s="1"/>
  <c r="AJ92" i="33"/>
  <c r="AI92" i="33"/>
  <c r="AH92" i="33"/>
  <c r="AG92" i="33"/>
  <c r="AF92" i="33"/>
  <c r="AE92" i="33"/>
  <c r="AD92" i="33"/>
  <c r="AC92" i="33"/>
  <c r="AB92" i="33"/>
  <c r="AA92" i="33"/>
  <c r="Z92" i="33"/>
  <c r="Y92" i="33"/>
  <c r="X92" i="33"/>
  <c r="W92" i="33"/>
  <c r="V92" i="33"/>
  <c r="U92" i="33"/>
  <c r="U126" i="33" s="1"/>
  <c r="T92" i="33"/>
  <c r="S92" i="33"/>
  <c r="R92" i="33"/>
  <c r="P92" i="33"/>
  <c r="O92" i="33"/>
  <c r="N92" i="33"/>
  <c r="L92" i="33"/>
  <c r="BG92" i="33" s="1"/>
  <c r="BI91" i="33"/>
  <c r="L91" i="33"/>
  <c r="BI90" i="33"/>
  <c r="BJ90" i="33" s="1"/>
  <c r="BG90" i="33"/>
  <c r="L90" i="33"/>
  <c r="BD90" i="33" s="1"/>
  <c r="BI89" i="33"/>
  <c r="BJ89" i="33" s="1"/>
  <c r="BG89" i="33"/>
  <c r="BD89" i="33"/>
  <c r="Q89" i="33"/>
  <c r="L89" i="33"/>
  <c r="BI88" i="33"/>
  <c r="L88" i="33"/>
  <c r="BG88" i="33" s="1"/>
  <c r="BI87" i="33"/>
  <c r="L87" i="33"/>
  <c r="BI86" i="33"/>
  <c r="BJ86" i="33" s="1"/>
  <c r="BG86" i="33"/>
  <c r="L86" i="33"/>
  <c r="BD86" i="33" s="1"/>
  <c r="BI85" i="33"/>
  <c r="BJ85" i="33" s="1"/>
  <c r="BG85" i="33"/>
  <c r="BD85" i="33"/>
  <c r="Q85" i="33"/>
  <c r="L85" i="33"/>
  <c r="BI84" i="33"/>
  <c r="BJ84" i="33" s="1"/>
  <c r="BD84" i="33"/>
  <c r="Q84" i="33"/>
  <c r="L84" i="33"/>
  <c r="BG84" i="33" s="1"/>
  <c r="BI83" i="33"/>
  <c r="L83" i="33"/>
  <c r="BJ82" i="33"/>
  <c r="BI82" i="33"/>
  <c r="BG82" i="33"/>
  <c r="L82" i="33"/>
  <c r="BD82" i="33" s="1"/>
  <c r="BF81" i="33"/>
  <c r="BC81" i="33"/>
  <c r="BA81" i="33"/>
  <c r="AZ81" i="33"/>
  <c r="AY81" i="33"/>
  <c r="AX81" i="33"/>
  <c r="AW81" i="33"/>
  <c r="AV81" i="33"/>
  <c r="AU81" i="33"/>
  <c r="AT81" i="33"/>
  <c r="AS81" i="33"/>
  <c r="AR81" i="33"/>
  <c r="AQ81" i="33"/>
  <c r="AP81" i="33"/>
  <c r="AO81" i="33"/>
  <c r="AN81" i="33"/>
  <c r="AM81" i="33"/>
  <c r="AL81" i="33"/>
  <c r="AK81" i="33"/>
  <c r="AJ81" i="33"/>
  <c r="AI81" i="33"/>
  <c r="AH81" i="33"/>
  <c r="AG81" i="33"/>
  <c r="AF81" i="33"/>
  <c r="AE81" i="33"/>
  <c r="AD81" i="33"/>
  <c r="AC81" i="33"/>
  <c r="AB81" i="33"/>
  <c r="AA81" i="33"/>
  <c r="Z81" i="33"/>
  <c r="Y81" i="33"/>
  <c r="X81" i="33"/>
  <c r="W81" i="33"/>
  <c r="V81" i="33"/>
  <c r="U81" i="33"/>
  <c r="T81" i="33"/>
  <c r="S81" i="33"/>
  <c r="R81" i="33"/>
  <c r="P81" i="33"/>
  <c r="O81" i="33"/>
  <c r="N81" i="33"/>
  <c r="BI80" i="33"/>
  <c r="BG80" i="33"/>
  <c r="BD80" i="33"/>
  <c r="Q80" i="33"/>
  <c r="L80" i="33"/>
  <c r="BJ80" i="33" s="1"/>
  <c r="BI79" i="33"/>
  <c r="L79" i="33"/>
  <c r="BJ78" i="33"/>
  <c r="BI78" i="33"/>
  <c r="Q78" i="33"/>
  <c r="L78" i="33"/>
  <c r="BG78" i="33" s="1"/>
  <c r="BJ77" i="33"/>
  <c r="BI77" i="33"/>
  <c r="BG77" i="33"/>
  <c r="BD77" i="33"/>
  <c r="L77" i="33"/>
  <c r="Q77" i="33" s="1"/>
  <c r="BI76" i="33"/>
  <c r="BG76" i="33"/>
  <c r="BD76" i="33"/>
  <c r="Q76" i="33"/>
  <c r="L76" i="33"/>
  <c r="BJ76" i="33" s="1"/>
  <c r="BI75" i="33"/>
  <c r="L75" i="33"/>
  <c r="BJ74" i="33"/>
  <c r="BI74" i="33"/>
  <c r="Q74" i="33"/>
  <c r="L74" i="33"/>
  <c r="BG74" i="33" s="1"/>
  <c r="BI73" i="33"/>
  <c r="BI70" i="33" s="1"/>
  <c r="BG73" i="33"/>
  <c r="BD73" i="33"/>
  <c r="L73" i="33"/>
  <c r="Q73" i="33" s="1"/>
  <c r="BI72" i="33"/>
  <c r="BG72" i="33"/>
  <c r="BD72" i="33"/>
  <c r="Q72" i="33"/>
  <c r="L72" i="33"/>
  <c r="BJ72" i="33" s="1"/>
  <c r="BI71" i="33"/>
  <c r="BJ71" i="33" s="1"/>
  <c r="Q71" i="33"/>
  <c r="L71" i="33"/>
  <c r="BF70" i="33"/>
  <c r="BC70" i="33"/>
  <c r="BA70" i="33"/>
  <c r="AZ70" i="33"/>
  <c r="AY70" i="33"/>
  <c r="AX70" i="33"/>
  <c r="AW70" i="33"/>
  <c r="AV70" i="33"/>
  <c r="AU70" i="33"/>
  <c r="AT70" i="33"/>
  <c r="AS70" i="33"/>
  <c r="AR70" i="33"/>
  <c r="AR47" i="33" s="1"/>
  <c r="AQ70" i="33"/>
  <c r="AP70" i="33"/>
  <c r="AO70" i="33"/>
  <c r="AN70" i="33"/>
  <c r="AM70" i="33"/>
  <c r="AL70" i="33"/>
  <c r="AK70" i="33"/>
  <c r="AJ70" i="33"/>
  <c r="AI70" i="33"/>
  <c r="AH70" i="33"/>
  <c r="AG70" i="33"/>
  <c r="AF70" i="33"/>
  <c r="AE70" i="33"/>
  <c r="AD70" i="33"/>
  <c r="AC70" i="33"/>
  <c r="AB70" i="33"/>
  <c r="AB47" i="33" s="1"/>
  <c r="AA70" i="33"/>
  <c r="Z70" i="33"/>
  <c r="Y70" i="33"/>
  <c r="X70" i="33"/>
  <c r="W70" i="33"/>
  <c r="V70" i="33"/>
  <c r="U70" i="33"/>
  <c r="T70" i="33"/>
  <c r="T47" i="33" s="1"/>
  <c r="S70" i="33"/>
  <c r="R70" i="33"/>
  <c r="P70" i="33"/>
  <c r="O70" i="33"/>
  <c r="N70" i="33"/>
  <c r="BI69" i="33"/>
  <c r="BJ69" i="33" s="1"/>
  <c r="BG69" i="33"/>
  <c r="L69" i="33"/>
  <c r="BD69" i="33" s="1"/>
  <c r="BI68" i="33"/>
  <c r="BJ68" i="33" s="1"/>
  <c r="BG68" i="33"/>
  <c r="BD68" i="33"/>
  <c r="Q68" i="33"/>
  <c r="L68" i="33"/>
  <c r="BI67" i="33"/>
  <c r="BJ67" i="33" s="1"/>
  <c r="BD67" i="33"/>
  <c r="Q67" i="33"/>
  <c r="L67" i="33"/>
  <c r="BG67" i="33" s="1"/>
  <c r="BI66" i="33"/>
  <c r="L66" i="33"/>
  <c r="BI65" i="33"/>
  <c r="BJ65" i="33" s="1"/>
  <c r="BG65" i="33"/>
  <c r="L65" i="33"/>
  <c r="BD65" i="33" s="1"/>
  <c r="BI64" i="33"/>
  <c r="BJ64" i="33" s="1"/>
  <c r="BG64" i="33"/>
  <c r="BD64" i="33"/>
  <c r="Q64" i="33"/>
  <c r="L64" i="33"/>
  <c r="BI63" i="33"/>
  <c r="BJ63" i="33" s="1"/>
  <c r="BD63" i="33"/>
  <c r="Q63" i="33"/>
  <c r="L63" i="33"/>
  <c r="BG63" i="33" s="1"/>
  <c r="BI62" i="33"/>
  <c r="L62" i="33"/>
  <c r="BI61" i="33"/>
  <c r="BJ61" i="33" s="1"/>
  <c r="BG61" i="33"/>
  <c r="L61" i="33"/>
  <c r="BD61" i="33" s="1"/>
  <c r="BI60" i="33"/>
  <c r="BG60" i="33"/>
  <c r="BD60" i="33"/>
  <c r="Q60" i="33"/>
  <c r="L60" i="33"/>
  <c r="BF59" i="33"/>
  <c r="BC59" i="33"/>
  <c r="BD59" i="33" s="1"/>
  <c r="BA59" i="33"/>
  <c r="AZ59" i="33"/>
  <c r="AY59" i="33"/>
  <c r="AX59" i="33"/>
  <c r="AW59" i="33"/>
  <c r="AV59" i="33"/>
  <c r="AU59" i="33"/>
  <c r="AU47" i="33" s="1"/>
  <c r="AT59" i="33"/>
  <c r="AS59" i="33"/>
  <c r="AR59" i="33"/>
  <c r="AQ59" i="33"/>
  <c r="AP59" i="33"/>
  <c r="AO59" i="33"/>
  <c r="AN59" i="33"/>
  <c r="AM59" i="33"/>
  <c r="AM47" i="33" s="1"/>
  <c r="AM126" i="33" s="1"/>
  <c r="AL59" i="33"/>
  <c r="AK59" i="33"/>
  <c r="AJ59" i="33"/>
  <c r="AI59" i="33"/>
  <c r="AH59" i="33"/>
  <c r="AG59" i="33"/>
  <c r="AF59" i="33"/>
  <c r="AE59" i="33"/>
  <c r="AE47" i="33" s="1"/>
  <c r="AD59" i="33"/>
  <c r="AC59" i="33"/>
  <c r="AB59" i="33"/>
  <c r="AA59" i="33"/>
  <c r="Z59" i="33"/>
  <c r="Y59" i="33"/>
  <c r="X59" i="33"/>
  <c r="W59" i="33"/>
  <c r="W47" i="33" s="1"/>
  <c r="V59" i="33"/>
  <c r="U59" i="33"/>
  <c r="T59" i="33"/>
  <c r="S59" i="33"/>
  <c r="R59" i="33"/>
  <c r="P59" i="33"/>
  <c r="O59" i="33"/>
  <c r="N59" i="33"/>
  <c r="L59" i="33"/>
  <c r="BI58" i="33"/>
  <c r="L58" i="33"/>
  <c r="BJ57" i="33"/>
  <c r="BI57" i="33"/>
  <c r="Q57" i="33"/>
  <c r="L57" i="33"/>
  <c r="BG57" i="33" s="1"/>
  <c r="BJ56" i="33"/>
  <c r="BI56" i="33"/>
  <c r="BG56" i="33"/>
  <c r="BD56" i="33"/>
  <c r="L56" i="33"/>
  <c r="Q56" i="33" s="1"/>
  <c r="BI55" i="33"/>
  <c r="BG55" i="33"/>
  <c r="BD55" i="33"/>
  <c r="Q55" i="33"/>
  <c r="L55" i="33"/>
  <c r="BJ55" i="33" s="1"/>
  <c r="BI54" i="33"/>
  <c r="L54" i="33"/>
  <c r="Q54" i="33" s="1"/>
  <c r="BI53" i="33"/>
  <c r="BJ53" i="33" s="1"/>
  <c r="Q53" i="33"/>
  <c r="L53" i="33"/>
  <c r="BG53" i="33" s="1"/>
  <c r="BI52" i="33"/>
  <c r="BJ52" i="33" s="1"/>
  <c r="BG52" i="33"/>
  <c r="BD52" i="33"/>
  <c r="L52" i="33"/>
  <c r="Q52" i="33" s="1"/>
  <c r="BJ51" i="33"/>
  <c r="BI51" i="33"/>
  <c r="BG51" i="33"/>
  <c r="L51" i="33"/>
  <c r="BD51" i="33" s="1"/>
  <c r="BI50" i="33"/>
  <c r="L50" i="33"/>
  <c r="BJ49" i="33"/>
  <c r="BI49" i="33"/>
  <c r="Q49" i="33"/>
  <c r="L49" i="33"/>
  <c r="BG49" i="33" s="1"/>
  <c r="BF48" i="33"/>
  <c r="BC48" i="33"/>
  <c r="BA48" i="33"/>
  <c r="BA47" i="33" s="1"/>
  <c r="AZ48" i="33"/>
  <c r="AY48" i="33"/>
  <c r="AX48" i="33"/>
  <c r="AW48" i="33"/>
  <c r="AV48" i="33"/>
  <c r="AV47" i="33" s="1"/>
  <c r="AU48" i="33"/>
  <c r="AT48" i="33"/>
  <c r="AS48" i="33"/>
  <c r="AS47" i="33" s="1"/>
  <c r="AR48" i="33"/>
  <c r="AQ48" i="33"/>
  <c r="AP48" i="33"/>
  <c r="AO48" i="33"/>
  <c r="AN48" i="33"/>
  <c r="AM48" i="33"/>
  <c r="AL48" i="33"/>
  <c r="AK48" i="33"/>
  <c r="AK47" i="33" s="1"/>
  <c r="AJ48" i="33"/>
  <c r="AI48" i="33"/>
  <c r="AH48" i="33"/>
  <c r="AH47" i="33" s="1"/>
  <c r="AG48" i="33"/>
  <c r="AG47" i="33" s="1"/>
  <c r="AF48" i="33"/>
  <c r="AF47" i="33" s="1"/>
  <c r="AE48" i="33"/>
  <c r="AD48" i="33"/>
  <c r="AC48" i="33"/>
  <c r="AC47" i="33" s="1"/>
  <c r="AB48" i="33"/>
  <c r="AA48" i="33"/>
  <c r="Z48" i="33"/>
  <c r="Y48" i="33"/>
  <c r="X48" i="33"/>
  <c r="W48" i="33"/>
  <c r="V48" i="33"/>
  <c r="U48" i="33"/>
  <c r="U47" i="33" s="1"/>
  <c r="T48" i="33"/>
  <c r="S48" i="33"/>
  <c r="R48" i="33"/>
  <c r="R47" i="33" s="1"/>
  <c r="P48" i="33"/>
  <c r="O48" i="33"/>
  <c r="N48" i="33"/>
  <c r="AZ47" i="33"/>
  <c r="AX47" i="33"/>
  <c r="AW47" i="33"/>
  <c r="AP47" i="33"/>
  <c r="AO47" i="33"/>
  <c r="AN47" i="33"/>
  <c r="AJ47" i="33"/>
  <c r="Z47" i="33"/>
  <c r="Y47" i="33"/>
  <c r="X47" i="33"/>
  <c r="O47" i="33"/>
  <c r="BJ46" i="33"/>
  <c r="BI46" i="33"/>
  <c r="L46" i="33"/>
  <c r="BG46" i="33" s="1"/>
  <c r="BI45" i="33"/>
  <c r="L45" i="33"/>
  <c r="BJ44" i="33"/>
  <c r="BI44" i="33"/>
  <c r="Q44" i="33"/>
  <c r="L44" i="33"/>
  <c r="BG44" i="33" s="1"/>
  <c r="BI43" i="33"/>
  <c r="BJ43" i="33" s="1"/>
  <c r="BG43" i="33"/>
  <c r="BD43" i="33"/>
  <c r="L43" i="33"/>
  <c r="Q43" i="33" s="1"/>
  <c r="BI42" i="33"/>
  <c r="L42" i="33"/>
  <c r="BI41" i="33"/>
  <c r="BJ41" i="33" s="1"/>
  <c r="L41" i="33"/>
  <c r="BD41" i="33" s="1"/>
  <c r="BJ40" i="33"/>
  <c r="BI40" i="33"/>
  <c r="Q40" i="33"/>
  <c r="L40" i="33"/>
  <c r="BG40" i="33" s="1"/>
  <c r="BJ39" i="33"/>
  <c r="BI39" i="33"/>
  <c r="BG39" i="33"/>
  <c r="BD39" i="33"/>
  <c r="L39" i="33"/>
  <c r="Q39" i="33" s="1"/>
  <c r="BJ38" i="33"/>
  <c r="BI38" i="33"/>
  <c r="BG38" i="33"/>
  <c r="BD38" i="33"/>
  <c r="Q38" i="33"/>
  <c r="L38" i="33"/>
  <c r="BI37" i="33"/>
  <c r="Q37" i="33"/>
  <c r="L37" i="33"/>
  <c r="BF36" i="33"/>
  <c r="BC36" i="33"/>
  <c r="BA36" i="33"/>
  <c r="AZ36" i="33"/>
  <c r="AY36" i="33"/>
  <c r="AX36" i="33"/>
  <c r="AW36" i="33"/>
  <c r="AV36" i="33"/>
  <c r="AU36" i="33"/>
  <c r="AT36" i="33"/>
  <c r="AS36" i="33"/>
  <c r="AR36" i="33"/>
  <c r="AQ36" i="33"/>
  <c r="AP36" i="33"/>
  <c r="AO36" i="33"/>
  <c r="AN36" i="33"/>
  <c r="AM36" i="33"/>
  <c r="AL36" i="33"/>
  <c r="AK36" i="33"/>
  <c r="AJ36" i="33"/>
  <c r="AI36" i="33"/>
  <c r="AH36" i="33"/>
  <c r="AG36" i="33"/>
  <c r="AF36" i="33"/>
  <c r="AE36" i="33"/>
  <c r="AD36" i="33"/>
  <c r="AB36" i="33"/>
  <c r="AA36" i="33"/>
  <c r="Z36" i="33"/>
  <c r="Y36" i="33"/>
  <c r="X36" i="33"/>
  <c r="W36" i="33"/>
  <c r="V36" i="33"/>
  <c r="U36" i="33"/>
  <c r="T36" i="33"/>
  <c r="S36" i="33"/>
  <c r="R36" i="33"/>
  <c r="P36" i="33"/>
  <c r="O36" i="33"/>
  <c r="N36" i="33"/>
  <c r="BI35" i="33"/>
  <c r="BJ35" i="33" s="1"/>
  <c r="BF35" i="33"/>
  <c r="BG35" i="33" s="1"/>
  <c r="BD35" i="33"/>
  <c r="L35" i="33"/>
  <c r="Q35" i="33" s="1"/>
  <c r="BI34" i="33"/>
  <c r="BJ34" i="33" s="1"/>
  <c r="BF34" i="33"/>
  <c r="Q34" i="33"/>
  <c r="L34" i="33"/>
  <c r="BF33" i="33"/>
  <c r="BI33" i="33" s="1"/>
  <c r="BJ33" i="33" s="1"/>
  <c r="L33" i="33"/>
  <c r="BI32" i="33"/>
  <c r="BJ32" i="33" s="1"/>
  <c r="BG32" i="33"/>
  <c r="BF32" i="33"/>
  <c r="BD32" i="33"/>
  <c r="L32" i="33"/>
  <c r="Q32" i="33" s="1"/>
  <c r="BF31" i="33"/>
  <c r="BD31" i="33"/>
  <c r="Q31" i="33"/>
  <c r="L31" i="33"/>
  <c r="BI30" i="33"/>
  <c r="BF30" i="33"/>
  <c r="L30" i="33"/>
  <c r="BF29" i="33"/>
  <c r="BI29" i="33" s="1"/>
  <c r="BJ29" i="33" s="1"/>
  <c r="BD29" i="33"/>
  <c r="Q29" i="33"/>
  <c r="L29" i="33"/>
  <c r="BF28" i="33"/>
  <c r="BD28" i="33"/>
  <c r="L28" i="33"/>
  <c r="Q28" i="33" s="1"/>
  <c r="BI27" i="33"/>
  <c r="BF27" i="33"/>
  <c r="L27" i="33"/>
  <c r="BD27" i="33" s="1"/>
  <c r="BI26" i="33"/>
  <c r="BJ26" i="33" s="1"/>
  <c r="BF26" i="33"/>
  <c r="L26" i="33"/>
  <c r="BD26" i="33" s="1"/>
  <c r="BI25" i="33"/>
  <c r="BJ25" i="33" s="1"/>
  <c r="BF25" i="33"/>
  <c r="BG25" i="33" s="1"/>
  <c r="L25" i="33"/>
  <c r="BF24" i="33"/>
  <c r="BD24" i="33"/>
  <c r="L24" i="33"/>
  <c r="Q24" i="33" s="1"/>
  <c r="BI23" i="33"/>
  <c r="BJ23" i="33" s="1"/>
  <c r="BG23" i="33"/>
  <c r="BF23" i="33"/>
  <c r="BD23" i="33"/>
  <c r="Q23" i="33"/>
  <c r="L23" i="33"/>
  <c r="BF22" i="33"/>
  <c r="BI22" i="33" s="1"/>
  <c r="L22" i="33"/>
  <c r="BI21" i="33"/>
  <c r="BJ21" i="33" s="1"/>
  <c r="BF21" i="33"/>
  <c r="BG21" i="33" s="1"/>
  <c r="BD21" i="33"/>
  <c r="Q21" i="33"/>
  <c r="L21" i="33"/>
  <c r="BF20" i="33"/>
  <c r="BI20" i="33" s="1"/>
  <c r="BJ20" i="33" s="1"/>
  <c r="L20" i="33"/>
  <c r="BD20" i="33" s="1"/>
  <c r="BF19" i="33"/>
  <c r="BG19" i="33" s="1"/>
  <c r="BD19" i="33"/>
  <c r="Q19" i="33"/>
  <c r="L19" i="33"/>
  <c r="BI18" i="33"/>
  <c r="BF18" i="33"/>
  <c r="L18" i="33"/>
  <c r="Q18" i="33" s="1"/>
  <c r="BF17" i="33"/>
  <c r="BI17" i="33" s="1"/>
  <c r="L17" i="33"/>
  <c r="BJ16" i="33"/>
  <c r="BF16" i="33"/>
  <c r="BI16" i="33" s="1"/>
  <c r="L16" i="33"/>
  <c r="BI15" i="33"/>
  <c r="BJ15" i="33" s="1"/>
  <c r="BF15" i="33"/>
  <c r="BG15" i="33" s="1"/>
  <c r="BD15" i="33"/>
  <c r="Q15" i="33"/>
  <c r="L15" i="33"/>
  <c r="BD14" i="33"/>
  <c r="Y14" i="33"/>
  <c r="BF14" i="33" s="1"/>
  <c r="Q14" i="33"/>
  <c r="L14" i="33"/>
  <c r="BC13" i="33"/>
  <c r="BA13" i="33"/>
  <c r="AZ13" i="33"/>
  <c r="AY13" i="33"/>
  <c r="AX13" i="33"/>
  <c r="AW13" i="33"/>
  <c r="AV13" i="33"/>
  <c r="AU13" i="33"/>
  <c r="AT13" i="33"/>
  <c r="AS13" i="33"/>
  <c r="AR13" i="33"/>
  <c r="AQ13" i="33"/>
  <c r="AP13" i="33"/>
  <c r="AO13" i="33"/>
  <c r="AN13" i="33"/>
  <c r="AM13" i="33"/>
  <c r="AL13" i="33"/>
  <c r="AK13" i="33"/>
  <c r="AJ13" i="33"/>
  <c r="AI13" i="33"/>
  <c r="AH13" i="33"/>
  <c r="AG13" i="33"/>
  <c r="AF13" i="33"/>
  <c r="AE13" i="33"/>
  <c r="AD13" i="33"/>
  <c r="AC13" i="33"/>
  <c r="AB13" i="33"/>
  <c r="AA13" i="33"/>
  <c r="Z13" i="33"/>
  <c r="Y13" i="33"/>
  <c r="X13" i="33"/>
  <c r="W13" i="33"/>
  <c r="V13" i="33"/>
  <c r="U13" i="33"/>
  <c r="T13" i="33"/>
  <c r="S13" i="33"/>
  <c r="R13" i="33"/>
  <c r="P13" i="33"/>
  <c r="O13" i="33"/>
  <c r="N13" i="33"/>
  <c r="R11" i="33" a="1"/>
  <c r="R11" i="33" s="1"/>
  <c r="D9" i="33"/>
  <c r="E9" i="33" s="1"/>
  <c r="J8" i="33"/>
  <c r="D8" i="33"/>
  <c r="E8" i="33" s="1"/>
  <c r="J7" i="33"/>
  <c r="D7" i="33"/>
  <c r="J6" i="33"/>
  <c r="G6" i="33"/>
  <c r="F6" i="33"/>
  <c r="J5" i="33"/>
  <c r="F5" i="33"/>
  <c r="G5" i="33" s="1"/>
  <c r="J4" i="33"/>
  <c r="F4" i="33"/>
  <c r="G4" i="33" s="1"/>
  <c r="J3" i="33"/>
  <c r="G3" i="33"/>
  <c r="F3" i="33"/>
  <c r="J2" i="33"/>
  <c r="F2" i="33"/>
  <c r="G2" i="33" s="1"/>
  <c r="AS126" i="32"/>
  <c r="AK126" i="32"/>
  <c r="AK127" i="32" s="1"/>
  <c r="AJ126" i="32"/>
  <c r="AJ127" i="32" s="1"/>
  <c r="BJ124" i="32"/>
  <c r="BI124" i="32"/>
  <c r="BD124" i="32"/>
  <c r="Q124" i="32"/>
  <c r="L124" i="32"/>
  <c r="BG124" i="32" s="1"/>
  <c r="BI123" i="32"/>
  <c r="BJ123" i="32" s="1"/>
  <c r="BG123" i="32"/>
  <c r="BD123" i="32"/>
  <c r="L123" i="32"/>
  <c r="Q123" i="32" s="1"/>
  <c r="BI122" i="32"/>
  <c r="L122" i="32"/>
  <c r="BI121" i="32"/>
  <c r="BJ121" i="32" s="1"/>
  <c r="Q121" i="32"/>
  <c r="L121" i="32"/>
  <c r="BI120" i="32"/>
  <c r="BJ120" i="32" s="1"/>
  <c r="BD120" i="32"/>
  <c r="Q120" i="32"/>
  <c r="L120" i="32"/>
  <c r="BG120" i="32" s="1"/>
  <c r="BI119" i="32"/>
  <c r="BJ119" i="32" s="1"/>
  <c r="L119" i="32"/>
  <c r="Q119" i="32" s="1"/>
  <c r="BI118" i="32"/>
  <c r="L118" i="32"/>
  <c r="BJ118" i="32" s="1"/>
  <c r="BI117" i="32"/>
  <c r="L117" i="32"/>
  <c r="BI116" i="32"/>
  <c r="BJ116" i="32" s="1"/>
  <c r="BD116" i="32"/>
  <c r="Q116" i="32"/>
  <c r="L116" i="32"/>
  <c r="BG116" i="32" s="1"/>
  <c r="BI115" i="32"/>
  <c r="L115" i="32"/>
  <c r="BF114" i="32"/>
  <c r="BC114" i="32"/>
  <c r="BA114" i="32"/>
  <c r="AZ114" i="32"/>
  <c r="AY114" i="32"/>
  <c r="AX114" i="32"/>
  <c r="AW114" i="32"/>
  <c r="AV114" i="32"/>
  <c r="AU114" i="32"/>
  <c r="AT114" i="32"/>
  <c r="AS114" i="32"/>
  <c r="AR114" i="32"/>
  <c r="AQ114" i="32"/>
  <c r="AP114" i="32"/>
  <c r="AO114" i="32"/>
  <c r="AN114" i="32"/>
  <c r="AM114" i="32"/>
  <c r="AL114" i="32"/>
  <c r="AK114" i="32"/>
  <c r="AJ114" i="32"/>
  <c r="AI114" i="32"/>
  <c r="AH114" i="32"/>
  <c r="AG114" i="32"/>
  <c r="AF114" i="32"/>
  <c r="AE114" i="32"/>
  <c r="AD114" i="32"/>
  <c r="AC114" i="32"/>
  <c r="AB114" i="32"/>
  <c r="AA114" i="32"/>
  <c r="Z114" i="32"/>
  <c r="Y114" i="32"/>
  <c r="X114" i="32"/>
  <c r="W114" i="32"/>
  <c r="V114" i="32"/>
  <c r="U114" i="32"/>
  <c r="T114" i="32"/>
  <c r="S114" i="32"/>
  <c r="R114" i="32"/>
  <c r="P114" i="32"/>
  <c r="O114" i="32"/>
  <c r="N114" i="32"/>
  <c r="BI113" i="32"/>
  <c r="L113" i="32"/>
  <c r="BJ112" i="32"/>
  <c r="BI112" i="32"/>
  <c r="L112" i="32"/>
  <c r="BI111" i="32"/>
  <c r="BJ111" i="32" s="1"/>
  <c r="BG111" i="32"/>
  <c r="BD111" i="32"/>
  <c r="Q111" i="32"/>
  <c r="L111" i="32"/>
  <c r="BI110" i="32"/>
  <c r="L110" i="32"/>
  <c r="BG110" i="32" s="1"/>
  <c r="BJ109" i="32"/>
  <c r="BI109" i="32"/>
  <c r="L109" i="32"/>
  <c r="BG109" i="32" s="1"/>
  <c r="BI108" i="32"/>
  <c r="BI103" i="32" s="1"/>
  <c r="L108" i="32"/>
  <c r="BJ107" i="32"/>
  <c r="BI107" i="32"/>
  <c r="BG107" i="32"/>
  <c r="BD107" i="32"/>
  <c r="Q107" i="32"/>
  <c r="L107" i="32"/>
  <c r="BI106" i="32"/>
  <c r="BJ106" i="32" s="1"/>
  <c r="BG106" i="32"/>
  <c r="BD106" i="32"/>
  <c r="L106" i="32"/>
  <c r="Q106" i="32" s="1"/>
  <c r="BI105" i="32"/>
  <c r="L105" i="32"/>
  <c r="BJ104" i="32"/>
  <c r="BI104" i="32"/>
  <c r="L104" i="32"/>
  <c r="BG104" i="32" s="1"/>
  <c r="BF103" i="32"/>
  <c r="BC103" i="32"/>
  <c r="BA103" i="32"/>
  <c r="AZ103" i="32"/>
  <c r="AY103" i="32"/>
  <c r="AX103" i="32"/>
  <c r="AW103" i="32"/>
  <c r="AV103" i="32"/>
  <c r="AU103" i="32"/>
  <c r="AU126" i="32" s="1"/>
  <c r="AT103" i="32"/>
  <c r="AS103" i="32"/>
  <c r="AR103" i="32"/>
  <c r="AQ103" i="32"/>
  <c r="AP103" i="32"/>
  <c r="AO103" i="32"/>
  <c r="AN103" i="32"/>
  <c r="AM103" i="32"/>
  <c r="AL103" i="32"/>
  <c r="AK103" i="32"/>
  <c r="AJ103" i="32"/>
  <c r="AI103" i="32"/>
  <c r="AH103" i="32"/>
  <c r="AG103" i="32"/>
  <c r="AF103" i="32"/>
  <c r="AE103" i="32"/>
  <c r="AE126" i="32" s="1"/>
  <c r="AD103" i="32"/>
  <c r="AC103" i="32"/>
  <c r="AB103" i="32"/>
  <c r="AA103" i="32"/>
  <c r="Z103" i="32"/>
  <c r="Y103" i="32"/>
  <c r="X103" i="32"/>
  <c r="W103" i="32"/>
  <c r="V103" i="32"/>
  <c r="U103" i="32"/>
  <c r="T103" i="32"/>
  <c r="S103" i="32"/>
  <c r="R103" i="32"/>
  <c r="P103" i="32"/>
  <c r="O103" i="32"/>
  <c r="N103" i="32"/>
  <c r="BI102" i="32"/>
  <c r="L102" i="32"/>
  <c r="BG102" i="32" s="1"/>
  <c r="BI101" i="32"/>
  <c r="L101" i="32"/>
  <c r="BI100" i="32"/>
  <c r="BJ100" i="32" s="1"/>
  <c r="Q100" i="32"/>
  <c r="L100" i="32"/>
  <c r="BI99" i="32"/>
  <c r="BJ99" i="32" s="1"/>
  <c r="BG99" i="32"/>
  <c r="BD99" i="32"/>
  <c r="L99" i="32"/>
  <c r="Q99" i="32" s="1"/>
  <c r="BI98" i="32"/>
  <c r="BJ98" i="32" s="1"/>
  <c r="BG98" i="32"/>
  <c r="L98" i="32"/>
  <c r="BD98" i="32" s="1"/>
  <c r="BI97" i="32"/>
  <c r="BJ97" i="32" s="1"/>
  <c r="BG97" i="32"/>
  <c r="BD97" i="32"/>
  <c r="Q97" i="32"/>
  <c r="L97" i="32"/>
  <c r="BI96" i="32"/>
  <c r="L96" i="32"/>
  <c r="BI95" i="32"/>
  <c r="BI92" i="32" s="1"/>
  <c r="BG95" i="32"/>
  <c r="BD95" i="32"/>
  <c r="L95" i="32"/>
  <c r="Q95" i="32" s="1"/>
  <c r="BI94" i="32"/>
  <c r="L94" i="32"/>
  <c r="BG94" i="32" s="1"/>
  <c r="BI93" i="32"/>
  <c r="L93" i="32"/>
  <c r="BF92" i="32"/>
  <c r="BC92" i="32"/>
  <c r="BA92" i="32"/>
  <c r="AZ92" i="32"/>
  <c r="AY92" i="32"/>
  <c r="AX92" i="32"/>
  <c r="AW92" i="32"/>
  <c r="AV92" i="32"/>
  <c r="AU92" i="32"/>
  <c r="AT92" i="32"/>
  <c r="AS92" i="32"/>
  <c r="AR92" i="32"/>
  <c r="AQ92" i="32"/>
  <c r="AP92" i="32"/>
  <c r="AO92" i="32"/>
  <c r="AN92" i="32"/>
  <c r="AM92" i="32"/>
  <c r="AL92" i="32"/>
  <c r="AK92" i="32"/>
  <c r="AJ92" i="32"/>
  <c r="AI92" i="32"/>
  <c r="AH92" i="32"/>
  <c r="AG92" i="32"/>
  <c r="AF92" i="32"/>
  <c r="AE92" i="32"/>
  <c r="AD92" i="32"/>
  <c r="AC92" i="32"/>
  <c r="AB92" i="32"/>
  <c r="AA92" i="32"/>
  <c r="Z92" i="32"/>
  <c r="Y92" i="32"/>
  <c r="X92" i="32"/>
  <c r="W92" i="32"/>
  <c r="V92" i="32"/>
  <c r="U92" i="32"/>
  <c r="T92" i="32"/>
  <c r="S92" i="32"/>
  <c r="R92" i="32"/>
  <c r="P92" i="32"/>
  <c r="O92" i="32"/>
  <c r="N92" i="32"/>
  <c r="BI91" i="32"/>
  <c r="L91" i="32"/>
  <c r="BI90" i="32"/>
  <c r="BI81" i="32" s="1"/>
  <c r="BG90" i="32"/>
  <c r="BD90" i="32"/>
  <c r="Q90" i="32"/>
  <c r="L90" i="32"/>
  <c r="BI89" i="32"/>
  <c r="BJ89" i="32" s="1"/>
  <c r="BG89" i="32"/>
  <c r="BD89" i="32"/>
  <c r="Q89" i="32"/>
  <c r="L89" i="32"/>
  <c r="BI88" i="32"/>
  <c r="L88" i="32"/>
  <c r="BI87" i="32"/>
  <c r="BJ87" i="32" s="1"/>
  <c r="BG87" i="32"/>
  <c r="L87" i="32"/>
  <c r="BI86" i="32"/>
  <c r="BJ86" i="32" s="1"/>
  <c r="BG86" i="32"/>
  <c r="BD86" i="32"/>
  <c r="Q86" i="32"/>
  <c r="L86" i="32"/>
  <c r="BI85" i="32"/>
  <c r="L85" i="32"/>
  <c r="BJ84" i="32"/>
  <c r="BI84" i="32"/>
  <c r="BD84" i="32"/>
  <c r="Q84" i="32"/>
  <c r="L84" i="32"/>
  <c r="BG84" i="32" s="1"/>
  <c r="BI83" i="32"/>
  <c r="L83" i="32"/>
  <c r="BJ82" i="32"/>
  <c r="BI82" i="32"/>
  <c r="BG82" i="32"/>
  <c r="BD82" i="32"/>
  <c r="Q82" i="32"/>
  <c r="L82" i="32"/>
  <c r="BF81" i="32"/>
  <c r="BC81" i="32"/>
  <c r="BA81" i="32"/>
  <c r="AZ81" i="32"/>
  <c r="AY81" i="32"/>
  <c r="AX81" i="32"/>
  <c r="AW81" i="32"/>
  <c r="AV81" i="32"/>
  <c r="AU81" i="32"/>
  <c r="AT81" i="32"/>
  <c r="AS81" i="32"/>
  <c r="AR81" i="32"/>
  <c r="AQ81" i="32"/>
  <c r="AP81" i="32"/>
  <c r="AO81" i="32"/>
  <c r="AN81" i="32"/>
  <c r="AM81" i="32"/>
  <c r="AL81" i="32"/>
  <c r="AK81" i="32"/>
  <c r="AJ81" i="32"/>
  <c r="AI81" i="32"/>
  <c r="AH81" i="32"/>
  <c r="AG81" i="32"/>
  <c r="AF81" i="32"/>
  <c r="AE81" i="32"/>
  <c r="AD81" i="32"/>
  <c r="AD126" i="32" s="1"/>
  <c r="AC81" i="32"/>
  <c r="AB81" i="32"/>
  <c r="AA81" i="32"/>
  <c r="Z81" i="32"/>
  <c r="Y81" i="32"/>
  <c r="X81" i="32"/>
  <c r="W81" i="32"/>
  <c r="V81" i="32"/>
  <c r="U81" i="32"/>
  <c r="T81" i="32"/>
  <c r="S81" i="32"/>
  <c r="R81" i="32"/>
  <c r="P81" i="32"/>
  <c r="O81" i="32"/>
  <c r="N81" i="32"/>
  <c r="BI80" i="32"/>
  <c r="L80" i="32"/>
  <c r="BG80" i="32" s="1"/>
  <c r="BI79" i="32"/>
  <c r="BJ79" i="32" s="1"/>
  <c r="L79" i="32"/>
  <c r="BI78" i="32"/>
  <c r="BJ78" i="32" s="1"/>
  <c r="BG78" i="32"/>
  <c r="BD78" i="32"/>
  <c r="L78" i="32"/>
  <c r="Q78" i="32" s="1"/>
  <c r="BJ77" i="32"/>
  <c r="BI77" i="32"/>
  <c r="Q77" i="32"/>
  <c r="L77" i="32"/>
  <c r="BI76" i="32"/>
  <c r="BJ76" i="32" s="1"/>
  <c r="BG76" i="32"/>
  <c r="BD76" i="32"/>
  <c r="L76" i="32"/>
  <c r="Q76" i="32" s="1"/>
  <c r="BI75" i="32"/>
  <c r="L75" i="32"/>
  <c r="BI74" i="32"/>
  <c r="BJ74" i="32" s="1"/>
  <c r="L74" i="32"/>
  <c r="Q74" i="32" s="1"/>
  <c r="BI73" i="32"/>
  <c r="BJ73" i="32" s="1"/>
  <c r="BG73" i="32"/>
  <c r="BD73" i="32"/>
  <c r="Q73" i="32"/>
  <c r="L73" i="32"/>
  <c r="BI72" i="32"/>
  <c r="L72" i="32"/>
  <c r="BG72" i="32" s="1"/>
  <c r="BI71" i="32"/>
  <c r="BI70" i="32" s="1"/>
  <c r="L71" i="32"/>
  <c r="BG71" i="32" s="1"/>
  <c r="BF70" i="32"/>
  <c r="BC70" i="32"/>
  <c r="BA70" i="32"/>
  <c r="AZ70" i="32"/>
  <c r="AY70" i="32"/>
  <c r="AX70" i="32"/>
  <c r="AW70" i="32"/>
  <c r="AV70" i="32"/>
  <c r="AU70" i="32"/>
  <c r="AT70" i="32"/>
  <c r="AS70" i="32"/>
  <c r="AR70" i="32"/>
  <c r="AQ70" i="32"/>
  <c r="AP70" i="32"/>
  <c r="AO70" i="32"/>
  <c r="AN70" i="32"/>
  <c r="AM70" i="32"/>
  <c r="AL70" i="32"/>
  <c r="AK70" i="32"/>
  <c r="AJ70" i="32"/>
  <c r="AI70" i="32"/>
  <c r="AH70" i="32"/>
  <c r="AG70" i="32"/>
  <c r="AF70" i="32"/>
  <c r="AE70" i="32"/>
  <c r="AD70" i="32"/>
  <c r="AC70" i="32"/>
  <c r="AB70" i="32"/>
  <c r="AA70" i="32"/>
  <c r="Z70" i="32"/>
  <c r="Y70" i="32"/>
  <c r="X70" i="32"/>
  <c r="W70" i="32"/>
  <c r="V70" i="32"/>
  <c r="U70" i="32"/>
  <c r="T70" i="32"/>
  <c r="S70" i="32"/>
  <c r="R70" i="32"/>
  <c r="P70" i="32"/>
  <c r="O70" i="32"/>
  <c r="N70" i="32"/>
  <c r="BI69" i="32"/>
  <c r="BJ69" i="32" s="1"/>
  <c r="BG69" i="32"/>
  <c r="BD69" i="32"/>
  <c r="Q69" i="32"/>
  <c r="L69" i="32"/>
  <c r="BI68" i="32"/>
  <c r="L68" i="32"/>
  <c r="BJ67" i="32"/>
  <c r="BI67" i="32"/>
  <c r="BG67" i="32"/>
  <c r="L67" i="32"/>
  <c r="BD67" i="32" s="1"/>
  <c r="BI66" i="32"/>
  <c r="BJ66" i="32" s="1"/>
  <c r="L66" i="32"/>
  <c r="BD66" i="32" s="1"/>
  <c r="BI65" i="32"/>
  <c r="BJ65" i="32" s="1"/>
  <c r="BG65" i="32"/>
  <c r="BD65" i="32"/>
  <c r="Q65" i="32"/>
  <c r="L65" i="32"/>
  <c r="BI64" i="32"/>
  <c r="BJ64" i="32" s="1"/>
  <c r="L64" i="32"/>
  <c r="BJ63" i="32"/>
  <c r="BI63" i="32"/>
  <c r="BG63" i="32"/>
  <c r="BD63" i="32"/>
  <c r="L63" i="32"/>
  <c r="Q63" i="32" s="1"/>
  <c r="BI62" i="32"/>
  <c r="L62" i="32"/>
  <c r="BD62" i="32" s="1"/>
  <c r="BJ61" i="32"/>
  <c r="BI61" i="32"/>
  <c r="BG61" i="32"/>
  <c r="BD61" i="32"/>
  <c r="Q61" i="32"/>
  <c r="L61" i="32"/>
  <c r="BI60" i="32"/>
  <c r="BI59" i="32" s="1"/>
  <c r="BG60" i="32"/>
  <c r="L60" i="32"/>
  <c r="BD60" i="32" s="1"/>
  <c r="BF59" i="32"/>
  <c r="BC59" i="32"/>
  <c r="BA59" i="32"/>
  <c r="AZ59" i="32"/>
  <c r="AY59" i="32"/>
  <c r="AX59" i="32"/>
  <c r="AW59" i="32"/>
  <c r="AV59" i="32"/>
  <c r="AU59" i="32"/>
  <c r="AT59" i="32"/>
  <c r="AS59" i="32"/>
  <c r="AR59" i="32"/>
  <c r="AQ59" i="32"/>
  <c r="AP59" i="32"/>
  <c r="AO59" i="32"/>
  <c r="AO47" i="32" s="1"/>
  <c r="AN59" i="32"/>
  <c r="AN47" i="32" s="1"/>
  <c r="AM59" i="32"/>
  <c r="AM47" i="32" s="1"/>
  <c r="AL59" i="32"/>
  <c r="AL47" i="32" s="1"/>
  <c r="AK59" i="32"/>
  <c r="AJ59" i="32"/>
  <c r="AI59" i="32"/>
  <c r="AH59" i="32"/>
  <c r="AG59" i="32"/>
  <c r="AF59" i="32"/>
  <c r="AE59" i="32"/>
  <c r="AD59" i="32"/>
  <c r="AC59" i="32"/>
  <c r="AB59" i="32"/>
  <c r="AA59" i="32"/>
  <c r="Z59" i="32"/>
  <c r="Y59" i="32"/>
  <c r="X59" i="32"/>
  <c r="X47" i="32" s="1"/>
  <c r="W59" i="32"/>
  <c r="W47" i="32" s="1"/>
  <c r="V59" i="32"/>
  <c r="V47" i="32" s="1"/>
  <c r="U59" i="32"/>
  <c r="T59" i="32"/>
  <c r="S59" i="32"/>
  <c r="R59" i="32"/>
  <c r="P59" i="32"/>
  <c r="P47" i="32" s="1"/>
  <c r="O59" i="32"/>
  <c r="O47" i="32" s="1"/>
  <c r="N59" i="32"/>
  <c r="N47" i="32" s="1"/>
  <c r="BI58" i="32"/>
  <c r="BJ58" i="32" s="1"/>
  <c r="L58" i="32"/>
  <c r="BG58" i="32" s="1"/>
  <c r="BI57" i="32"/>
  <c r="BJ57" i="32" s="1"/>
  <c r="L57" i="32"/>
  <c r="Q57" i="32" s="1"/>
  <c r="BI56" i="32"/>
  <c r="BJ56" i="32" s="1"/>
  <c r="BG56" i="32"/>
  <c r="BD56" i="32"/>
  <c r="Q56" i="32"/>
  <c r="L56" i="32"/>
  <c r="BI55" i="32"/>
  <c r="L55" i="32"/>
  <c r="BG55" i="32" s="1"/>
  <c r="BI54" i="32"/>
  <c r="BJ54" i="32" s="1"/>
  <c r="L54" i="32"/>
  <c r="BG54" i="32" s="1"/>
  <c r="BI53" i="32"/>
  <c r="BJ53" i="32" s="1"/>
  <c r="L53" i="32"/>
  <c r="Q53" i="32" s="1"/>
  <c r="BI52" i="32"/>
  <c r="L52" i="32"/>
  <c r="BG52" i="32" s="1"/>
  <c r="BI51" i="32"/>
  <c r="BJ51" i="32" s="1"/>
  <c r="BG51" i="32"/>
  <c r="L51" i="32"/>
  <c r="BD51" i="32" s="1"/>
  <c r="BJ50" i="32"/>
  <c r="BI50" i="32"/>
  <c r="L50" i="32"/>
  <c r="BG50" i="32" s="1"/>
  <c r="BI49" i="32"/>
  <c r="L49" i="32"/>
  <c r="BF48" i="32"/>
  <c r="BC48" i="32"/>
  <c r="BA48" i="32"/>
  <c r="AZ48" i="32"/>
  <c r="AZ47" i="32" s="1"/>
  <c r="AZ126" i="32" s="1"/>
  <c r="AY48" i="32"/>
  <c r="AY47" i="32" s="1"/>
  <c r="AX48" i="32"/>
  <c r="AX47" i="32" s="1"/>
  <c r="AW48" i="32"/>
  <c r="AV48" i="32"/>
  <c r="AU48" i="32"/>
  <c r="AT48" i="32"/>
  <c r="AS48" i="32"/>
  <c r="AR48" i="32"/>
  <c r="AR47" i="32" s="1"/>
  <c r="AQ48" i="32"/>
  <c r="AQ47" i="32" s="1"/>
  <c r="AP48" i="32"/>
  <c r="AP47" i="32" s="1"/>
  <c r="AO48" i="32"/>
  <c r="AN48" i="32"/>
  <c r="AM48" i="32"/>
  <c r="AL48" i="32"/>
  <c r="AK48" i="32"/>
  <c r="AJ48" i="32"/>
  <c r="AJ47" i="32" s="1"/>
  <c r="AI48" i="32"/>
  <c r="AI47" i="32" s="1"/>
  <c r="AH48" i="32"/>
  <c r="AH47" i="32" s="1"/>
  <c r="AG48" i="32"/>
  <c r="AF48" i="32"/>
  <c r="AE48" i="32"/>
  <c r="AD48" i="32"/>
  <c r="AC48" i="32"/>
  <c r="AB48" i="32"/>
  <c r="AB47" i="32" s="1"/>
  <c r="AA48" i="32"/>
  <c r="AA47" i="32" s="1"/>
  <c r="Z48" i="32"/>
  <c r="Z47" i="32" s="1"/>
  <c r="Y48" i="32"/>
  <c r="X48" i="32"/>
  <c r="W48" i="32"/>
  <c r="V48" i="32"/>
  <c r="U48" i="32"/>
  <c r="T48" i="32"/>
  <c r="T47" i="32" s="1"/>
  <c r="T126" i="32" s="1"/>
  <c r="S48" i="32"/>
  <c r="R48" i="32"/>
  <c r="P48" i="32"/>
  <c r="O48" i="32"/>
  <c r="N48" i="32"/>
  <c r="BF47" i="32"/>
  <c r="BA47" i="32"/>
  <c r="AW47" i="32"/>
  <c r="AV47" i="32"/>
  <c r="AU47" i="32"/>
  <c r="AT47" i="32"/>
  <c r="AT126" i="32" s="1"/>
  <c r="AS47" i="32"/>
  <c r="AK47" i="32"/>
  <c r="AF47" i="32"/>
  <c r="AE47" i="32"/>
  <c r="AD47" i="32"/>
  <c r="AC47" i="32"/>
  <c r="U47" i="32"/>
  <c r="U126" i="32" s="1"/>
  <c r="S47" i="32"/>
  <c r="R47" i="32"/>
  <c r="BI46" i="32"/>
  <c r="BJ46" i="32" s="1"/>
  <c r="BG46" i="32"/>
  <c r="BD46" i="32"/>
  <c r="L46" i="32"/>
  <c r="Q46" i="32" s="1"/>
  <c r="BJ45" i="32"/>
  <c r="BI45" i="32"/>
  <c r="L45" i="32"/>
  <c r="BG45" i="32" s="1"/>
  <c r="BI44" i="32"/>
  <c r="L44" i="32"/>
  <c r="BJ43" i="32"/>
  <c r="BI43" i="32"/>
  <c r="BG43" i="32"/>
  <c r="BD43" i="32"/>
  <c r="L43" i="32"/>
  <c r="Q43" i="32" s="1"/>
  <c r="BI42" i="32"/>
  <c r="BJ42" i="32" s="1"/>
  <c r="BG42" i="32"/>
  <c r="BD42" i="32"/>
  <c r="Q42" i="32"/>
  <c r="L42" i="32"/>
  <c r="BI41" i="32"/>
  <c r="L41" i="32"/>
  <c r="BI40" i="32"/>
  <c r="BJ40" i="32" s="1"/>
  <c r="BG40" i="32"/>
  <c r="BD40" i="32"/>
  <c r="L40" i="32"/>
  <c r="Q40" i="32" s="1"/>
  <c r="BI39" i="32"/>
  <c r="L39" i="32"/>
  <c r="BG39" i="32" s="1"/>
  <c r="BI38" i="32"/>
  <c r="L38" i="32"/>
  <c r="BI37" i="32"/>
  <c r="BI36" i="32" s="1"/>
  <c r="BD37" i="32"/>
  <c r="AC37" i="32"/>
  <c r="AC36" i="32" s="1"/>
  <c r="AC126" i="32" s="1"/>
  <c r="L37" i="32"/>
  <c r="BG37" i="32" s="1"/>
  <c r="BF36" i="32"/>
  <c r="BC36" i="32"/>
  <c r="BA36" i="32"/>
  <c r="AZ36" i="32"/>
  <c r="AY36" i="32"/>
  <c r="AX36" i="32"/>
  <c r="AW36" i="32"/>
  <c r="AV36" i="32"/>
  <c r="AU36" i="32"/>
  <c r="AT36" i="32"/>
  <c r="AS36" i="32"/>
  <c r="AR36" i="32"/>
  <c r="AQ36" i="32"/>
  <c r="AP36" i="32"/>
  <c r="AO36" i="32"/>
  <c r="AN36" i="32"/>
  <c r="AM36" i="32"/>
  <c r="AL36" i="32"/>
  <c r="AK36" i="32"/>
  <c r="AJ36" i="32"/>
  <c r="AI36" i="32"/>
  <c r="AH36" i="32"/>
  <c r="AG36" i="32"/>
  <c r="AF36" i="32"/>
  <c r="AE36" i="32"/>
  <c r="AD36" i="32"/>
  <c r="AB36" i="32"/>
  <c r="AA36" i="32"/>
  <c r="Z36" i="32"/>
  <c r="Y36" i="32"/>
  <c r="X36" i="32"/>
  <c r="W36" i="32"/>
  <c r="V36" i="32"/>
  <c r="U36" i="32"/>
  <c r="T36" i="32"/>
  <c r="S36" i="32"/>
  <c r="R36" i="32"/>
  <c r="P36" i="32"/>
  <c r="O36" i="32"/>
  <c r="N36" i="32"/>
  <c r="BF35" i="32"/>
  <c r="BI35" i="32" s="1"/>
  <c r="BJ35" i="32" s="1"/>
  <c r="L35" i="32"/>
  <c r="BD35" i="32" s="1"/>
  <c r="BF34" i="32"/>
  <c r="L34" i="32"/>
  <c r="Q34" i="32" s="1"/>
  <c r="BI33" i="32"/>
  <c r="BJ33" i="32" s="1"/>
  <c r="BG33" i="32"/>
  <c r="BF33" i="32"/>
  <c r="BD33" i="32"/>
  <c r="Q33" i="32"/>
  <c r="L33" i="32"/>
  <c r="BI32" i="32"/>
  <c r="BJ32" i="32" s="1"/>
  <c r="BG32" i="32"/>
  <c r="BF32" i="32"/>
  <c r="L32" i="32"/>
  <c r="BG31" i="32"/>
  <c r="BF31" i="32"/>
  <c r="BI31" i="32" s="1"/>
  <c r="BJ31" i="32" s="1"/>
  <c r="BD31" i="32"/>
  <c r="Q31" i="32"/>
  <c r="L31" i="32"/>
  <c r="BF30" i="32"/>
  <c r="BI30" i="32" s="1"/>
  <c r="Q30" i="32"/>
  <c r="L30" i="32"/>
  <c r="BD30" i="32" s="1"/>
  <c r="BF29" i="32"/>
  <c r="BD29" i="32"/>
  <c r="L29" i="32"/>
  <c r="Q29" i="32" s="1"/>
  <c r="BI28" i="32"/>
  <c r="BJ28" i="32" s="1"/>
  <c r="BF28" i="32"/>
  <c r="L28" i="32"/>
  <c r="BD28" i="32" s="1"/>
  <c r="BF27" i="32"/>
  <c r="BI27" i="32" s="1"/>
  <c r="BJ27" i="32" s="1"/>
  <c r="L27" i="32"/>
  <c r="BD27" i="32" s="1"/>
  <c r="BI26" i="32"/>
  <c r="BJ26" i="32" s="1"/>
  <c r="BG26" i="32"/>
  <c r="BF26" i="32"/>
  <c r="L26" i="32"/>
  <c r="Q26" i="32" s="1"/>
  <c r="BG25" i="32"/>
  <c r="BF25" i="32"/>
  <c r="BI25" i="32" s="1"/>
  <c r="BJ25" i="32" s="1"/>
  <c r="BD25" i="32"/>
  <c r="Q25" i="32"/>
  <c r="L25" i="32"/>
  <c r="BF24" i="32"/>
  <c r="BD24" i="32"/>
  <c r="Q24" i="32"/>
  <c r="L24" i="32"/>
  <c r="BI23" i="32"/>
  <c r="BJ23" i="32" s="1"/>
  <c r="BG23" i="32"/>
  <c r="BF23" i="32"/>
  <c r="L23" i="32"/>
  <c r="BD23" i="32" s="1"/>
  <c r="BJ22" i="32"/>
  <c r="BG22" i="32"/>
  <c r="BF22" i="32"/>
  <c r="BI22" i="32" s="1"/>
  <c r="BD22" i="32"/>
  <c r="L22" i="32"/>
  <c r="Q22" i="32" s="1"/>
  <c r="BF21" i="32"/>
  <c r="BD21" i="32"/>
  <c r="Q21" i="32"/>
  <c r="L21" i="32"/>
  <c r="BI20" i="32"/>
  <c r="BJ20" i="32" s="1"/>
  <c r="BG20" i="32"/>
  <c r="BF20" i="32"/>
  <c r="L20" i="32"/>
  <c r="BD20" i="32" s="1"/>
  <c r="BF19" i="32"/>
  <c r="L19" i="32"/>
  <c r="BD19" i="32" s="1"/>
  <c r="BJ18" i="32"/>
  <c r="BI18" i="32"/>
  <c r="BF18" i="32"/>
  <c r="L18" i="32"/>
  <c r="BF17" i="32"/>
  <c r="BI17" i="32" s="1"/>
  <c r="BJ17" i="32" s="1"/>
  <c r="BD17" i="32"/>
  <c r="Q17" i="32"/>
  <c r="L17" i="32"/>
  <c r="BF16" i="32"/>
  <c r="BI16" i="32" s="1"/>
  <c r="BJ16" i="32" s="1"/>
  <c r="BD16" i="32"/>
  <c r="Q16" i="32"/>
  <c r="L16" i="32"/>
  <c r="BF15" i="32"/>
  <c r="BI15" i="32" s="1"/>
  <c r="BJ15" i="32" s="1"/>
  <c r="L15" i="32"/>
  <c r="BD15" i="32" s="1"/>
  <c r="L14" i="32"/>
  <c r="BD14" i="32" s="1"/>
  <c r="BC13" i="32"/>
  <c r="BA13" i="32"/>
  <c r="BA126" i="32" s="1"/>
  <c r="AZ13" i="32"/>
  <c r="AY13" i="32"/>
  <c r="AX13" i="32"/>
  <c r="AW13" i="32"/>
  <c r="AV13" i="32"/>
  <c r="AU13" i="32"/>
  <c r="AT13" i="32"/>
  <c r="AS13" i="32"/>
  <c r="AR13" i="32"/>
  <c r="AQ13" i="32"/>
  <c r="AP13" i="32"/>
  <c r="AO13" i="32"/>
  <c r="AN13" i="32"/>
  <c r="AM13" i="32"/>
  <c r="AL13" i="32"/>
  <c r="AK13" i="32"/>
  <c r="AJ13" i="32"/>
  <c r="AI13" i="32"/>
  <c r="AH13" i="32"/>
  <c r="AG13" i="32"/>
  <c r="AF13" i="32"/>
  <c r="AE13" i="32"/>
  <c r="AD13" i="32"/>
  <c r="AC13" i="32"/>
  <c r="AB13" i="32"/>
  <c r="AA13" i="32"/>
  <c r="Z13" i="32"/>
  <c r="X13" i="32"/>
  <c r="W13" i="32"/>
  <c r="V13" i="32"/>
  <c r="U13" i="32"/>
  <c r="T13" i="32"/>
  <c r="S13" i="32"/>
  <c r="R13" i="32"/>
  <c r="P13" i="32"/>
  <c r="O13" i="32"/>
  <c r="N13" i="32"/>
  <c r="R11" i="32" a="1"/>
  <c r="R11" i="32" s="1"/>
  <c r="D9" i="32"/>
  <c r="J8" i="32"/>
  <c r="D8" i="32"/>
  <c r="E9" i="32" s="1"/>
  <c r="J7" i="32"/>
  <c r="D7" i="32"/>
  <c r="J6" i="32"/>
  <c r="F6" i="32"/>
  <c r="G6" i="32" s="1"/>
  <c r="J5" i="32"/>
  <c r="F5" i="32"/>
  <c r="G5" i="32" s="1"/>
  <c r="J4" i="32"/>
  <c r="G4" i="32"/>
  <c r="F4" i="32"/>
  <c r="J3" i="32"/>
  <c r="F3" i="32"/>
  <c r="G3" i="32" s="1"/>
  <c r="J2" i="32"/>
  <c r="F2" i="32"/>
  <c r="G2" i="32" s="1"/>
  <c r="L47" i="34" l="1"/>
  <c r="N218" i="4"/>
  <c r="N251" i="4"/>
  <c r="BJ288" i="4"/>
  <c r="BJ290" i="4"/>
  <c r="BJ292" i="4"/>
  <c r="BJ294" i="4"/>
  <c r="BJ296" i="4"/>
  <c r="BJ318" i="4"/>
  <c r="BG228" i="4"/>
  <c r="BJ287" i="4"/>
  <c r="BJ289" i="4"/>
  <c r="BJ291" i="4"/>
  <c r="BJ293" i="4"/>
  <c r="BJ295" i="4"/>
  <c r="L308" i="4"/>
  <c r="Q308" i="4" s="1"/>
  <c r="L286" i="4"/>
  <c r="Q286" i="4" s="1"/>
  <c r="Q287" i="4"/>
  <c r="Q288" i="4"/>
  <c r="Q289" i="4"/>
  <c r="Q290" i="4"/>
  <c r="Q291" i="4"/>
  <c r="Q292" i="4"/>
  <c r="Q293" i="4"/>
  <c r="Q294" i="4"/>
  <c r="Q295" i="4"/>
  <c r="Q296" i="4"/>
  <c r="Q310" i="4"/>
  <c r="Q318" i="4"/>
  <c r="BD287" i="4"/>
  <c r="BD288" i="4"/>
  <c r="BD289" i="4"/>
  <c r="BD290" i="4"/>
  <c r="BD291" i="4"/>
  <c r="BD292" i="4"/>
  <c r="BD293" i="4"/>
  <c r="BD294" i="4"/>
  <c r="BD295" i="4"/>
  <c r="BD296" i="4"/>
  <c r="BD318" i="4"/>
  <c r="BG287" i="4"/>
  <c r="BG288" i="4"/>
  <c r="BG289" i="4"/>
  <c r="BG290" i="4"/>
  <c r="BG291" i="4"/>
  <c r="BG292" i="4"/>
  <c r="BG293" i="4"/>
  <c r="BG294" i="4"/>
  <c r="BG295" i="4"/>
  <c r="BG296" i="4"/>
  <c r="BG318" i="4"/>
  <c r="L297" i="4"/>
  <c r="Q297" i="4" s="1"/>
  <c r="BG220" i="4"/>
  <c r="BJ228" i="4"/>
  <c r="BD224" i="4"/>
  <c r="BG224" i="4"/>
  <c r="L219" i="4"/>
  <c r="Q219" i="4" s="1"/>
  <c r="BJ262" i="4"/>
  <c r="BJ220" i="4"/>
  <c r="BJ258" i="4"/>
  <c r="L274" i="4"/>
  <c r="Q274" i="4" s="1"/>
  <c r="O218" i="4"/>
  <c r="Q228" i="4"/>
  <c r="P218" i="4"/>
  <c r="Q277" i="4"/>
  <c r="BJ259" i="4"/>
  <c r="BJ255" i="4"/>
  <c r="BJ260" i="4"/>
  <c r="BJ256" i="4"/>
  <c r="BJ253" i="4"/>
  <c r="BJ257" i="4"/>
  <c r="BJ261" i="4"/>
  <c r="Q254" i="4"/>
  <c r="Q257" i="4"/>
  <c r="Q258" i="4"/>
  <c r="Q260" i="4"/>
  <c r="Q261" i="4"/>
  <c r="Q262" i="4"/>
  <c r="Q276" i="4"/>
  <c r="BD256" i="4"/>
  <c r="BG253" i="4"/>
  <c r="BG254" i="4"/>
  <c r="BG255" i="4"/>
  <c r="BG256" i="4"/>
  <c r="BG257" i="4"/>
  <c r="BG258" i="4"/>
  <c r="BG259" i="4"/>
  <c r="BG260" i="4"/>
  <c r="BG261" i="4"/>
  <c r="BG262" i="4"/>
  <c r="L263" i="4"/>
  <c r="Q263" i="4" s="1"/>
  <c r="L252" i="4"/>
  <c r="Q253" i="4"/>
  <c r="Q259" i="4"/>
  <c r="Q255" i="4"/>
  <c r="Q221" i="4"/>
  <c r="BD221" i="4"/>
  <c r="BG225" i="4"/>
  <c r="N184" i="4"/>
  <c r="O184" i="4"/>
  <c r="P184" i="4"/>
  <c r="Q225" i="4"/>
  <c r="BJ221" i="4"/>
  <c r="BJ229" i="4"/>
  <c r="BJ225" i="4"/>
  <c r="BD229" i="4"/>
  <c r="BJ222" i="4"/>
  <c r="Q229" i="4"/>
  <c r="BJ226" i="4"/>
  <c r="Q223" i="4"/>
  <c r="BD227" i="4"/>
  <c r="Q222" i="4"/>
  <c r="Q226" i="4"/>
  <c r="Q227" i="4"/>
  <c r="BD223" i="4"/>
  <c r="BJ223" i="4"/>
  <c r="BJ227" i="4"/>
  <c r="BD222" i="4"/>
  <c r="BD226" i="4"/>
  <c r="L230" i="4"/>
  <c r="Q230" i="4" s="1"/>
  <c r="L241" i="4"/>
  <c r="Q241" i="4" s="1"/>
  <c r="L196" i="4"/>
  <c r="Q196" i="4" s="1"/>
  <c r="L207" i="4"/>
  <c r="Q207" i="4" s="1"/>
  <c r="Q199" i="4"/>
  <c r="P150" i="4"/>
  <c r="Q210" i="4"/>
  <c r="O150" i="4"/>
  <c r="N150" i="4"/>
  <c r="L185" i="4"/>
  <c r="L173" i="4"/>
  <c r="Q173" i="4" s="1"/>
  <c r="P116" i="4"/>
  <c r="L162" i="4"/>
  <c r="Q162" i="4" s="1"/>
  <c r="N116" i="4"/>
  <c r="O116" i="4"/>
  <c r="L151" i="4"/>
  <c r="L139" i="4"/>
  <c r="Q139" i="4" s="1"/>
  <c r="N82" i="4"/>
  <c r="L128" i="4"/>
  <c r="Q128" i="4" s="1"/>
  <c r="L117" i="4"/>
  <c r="O82" i="4"/>
  <c r="P82" i="4"/>
  <c r="L94" i="4"/>
  <c r="Q94" i="4" s="1"/>
  <c r="O13" i="4"/>
  <c r="L105" i="4"/>
  <c r="Q105" i="4" s="1"/>
  <c r="P13" i="4"/>
  <c r="L59" i="4"/>
  <c r="Q59" i="4" s="1"/>
  <c r="L36" i="4"/>
  <c r="Q36" i="4" s="1"/>
  <c r="L70" i="4"/>
  <c r="Q70" i="4" s="1"/>
  <c r="L14" i="4"/>
  <c r="Q14" i="4" s="1"/>
  <c r="L25" i="4"/>
  <c r="Q25" i="4" s="1"/>
  <c r="Q29" i="4"/>
  <c r="L48" i="4"/>
  <c r="Q48" i="4" s="1"/>
  <c r="Q60" i="4"/>
  <c r="N13" i="4"/>
  <c r="Q15" i="4"/>
  <c r="H6" i="34"/>
  <c r="H2" i="34"/>
  <c r="H6" i="32"/>
  <c r="AK127" i="34"/>
  <c r="AK128" i="34"/>
  <c r="AS127" i="34"/>
  <c r="AS128" i="34" s="1"/>
  <c r="BA127" i="34"/>
  <c r="BA128" i="34" s="1"/>
  <c r="BG114" i="34"/>
  <c r="H4" i="34"/>
  <c r="BG38" i="34"/>
  <c r="Q38" i="34"/>
  <c r="Q17" i="34"/>
  <c r="BG33" i="34"/>
  <c r="BG46" i="34"/>
  <c r="Q46" i="34"/>
  <c r="Z126" i="34"/>
  <c r="AH127" i="34"/>
  <c r="AH128" i="34" s="1"/>
  <c r="AX127" i="34"/>
  <c r="AX128" i="34" s="1"/>
  <c r="BG109" i="34"/>
  <c r="BD109" i="34"/>
  <c r="BG121" i="34"/>
  <c r="BD121" i="34"/>
  <c r="Q121" i="34"/>
  <c r="H5" i="34"/>
  <c r="BD17" i="34"/>
  <c r="BI18" i="34"/>
  <c r="BJ18" i="34" s="1"/>
  <c r="BJ38" i="34"/>
  <c r="BD46" i="34"/>
  <c r="X47" i="34"/>
  <c r="AF47" i="34"/>
  <c r="Q54" i="34"/>
  <c r="BG69" i="34"/>
  <c r="BD69" i="34"/>
  <c r="Q69" i="34"/>
  <c r="BG74" i="34"/>
  <c r="BD74" i="34"/>
  <c r="BJ74" i="34"/>
  <c r="BG79" i="34"/>
  <c r="BD79" i="34"/>
  <c r="BI103" i="34"/>
  <c r="Q109" i="34"/>
  <c r="Q21" i="34"/>
  <c r="BD34" i="34"/>
  <c r="BG34" i="34"/>
  <c r="Q34" i="34"/>
  <c r="BJ46" i="34"/>
  <c r="BG49" i="34"/>
  <c r="BD49" i="34"/>
  <c r="Q48" i="34"/>
  <c r="BG54" i="34"/>
  <c r="BG63" i="34"/>
  <c r="BD63" i="34"/>
  <c r="Q63" i="34"/>
  <c r="BJ69" i="34"/>
  <c r="Q74" i="34"/>
  <c r="Q79" i="34"/>
  <c r="BG82" i="34"/>
  <c r="BD82" i="34"/>
  <c r="Q82" i="34"/>
  <c r="BD81" i="34"/>
  <c r="BJ88" i="34"/>
  <c r="BI92" i="34"/>
  <c r="BJ92" i="34" s="1"/>
  <c r="BJ93" i="34"/>
  <c r="BG96" i="34"/>
  <c r="BD96" i="34"/>
  <c r="Q96" i="34"/>
  <c r="BJ106" i="34"/>
  <c r="BJ109" i="34"/>
  <c r="U127" i="34"/>
  <c r="U128" i="34"/>
  <c r="BG15" i="34"/>
  <c r="Q15" i="34"/>
  <c r="BD28" i="34"/>
  <c r="BD38" i="34"/>
  <c r="BJ15" i="34"/>
  <c r="BI21" i="34"/>
  <c r="BJ21" i="34" s="1"/>
  <c r="BG21" i="34"/>
  <c r="Q36" i="34"/>
  <c r="BG36" i="34"/>
  <c r="BJ63" i="34"/>
  <c r="BI59" i="34"/>
  <c r="BD70" i="34"/>
  <c r="Q81" i="34"/>
  <c r="BI81" i="34"/>
  <c r="BJ81" i="34" s="1"/>
  <c r="BJ82" i="34"/>
  <c r="BD14" i="34"/>
  <c r="BD13" i="34"/>
  <c r="BD25" i="34"/>
  <c r="Q25" i="34"/>
  <c r="BD37" i="34"/>
  <c r="AC37" i="34"/>
  <c r="AC36" i="34" s="1"/>
  <c r="AC126" i="34" s="1"/>
  <c r="Q37" i="34"/>
  <c r="Q41" i="34"/>
  <c r="AQ47" i="34"/>
  <c r="BI70" i="34"/>
  <c r="BJ70" i="34" s="1"/>
  <c r="BJ72" i="34"/>
  <c r="BG75" i="34"/>
  <c r="BD75" i="34"/>
  <c r="Q75" i="34"/>
  <c r="BD92" i="34"/>
  <c r="BD103" i="34"/>
  <c r="BD113" i="34"/>
  <c r="Q113" i="34"/>
  <c r="BG17" i="34"/>
  <c r="BD27" i="34"/>
  <c r="Q27" i="34"/>
  <c r="Y13" i="34"/>
  <c r="BF14" i="34"/>
  <c r="BI29" i="34"/>
  <c r="BJ29" i="34" s="1"/>
  <c r="BG29" i="34"/>
  <c r="BG41" i="34"/>
  <c r="V47" i="34"/>
  <c r="V126" i="34" s="1"/>
  <c r="AD47" i="34"/>
  <c r="AD126" i="34" s="1"/>
  <c r="AL47" i="34"/>
  <c r="AL126" i="34" s="1"/>
  <c r="BG71" i="34"/>
  <c r="BD71" i="34"/>
  <c r="W126" i="34"/>
  <c r="AE126" i="34"/>
  <c r="AM126" i="34"/>
  <c r="AU126" i="34"/>
  <c r="BJ62" i="34"/>
  <c r="BG62" i="34"/>
  <c r="BD62" i="34"/>
  <c r="BG78" i="34"/>
  <c r="BD78" i="34"/>
  <c r="BJ78" i="34"/>
  <c r="Q78" i="34"/>
  <c r="BG44" i="34"/>
  <c r="BD44" i="34"/>
  <c r="BG88" i="34"/>
  <c r="BD88" i="34"/>
  <c r="R127" i="34"/>
  <c r="R128" i="34" s="1"/>
  <c r="AP127" i="34"/>
  <c r="AP128" i="34" s="1"/>
  <c r="H3" i="34"/>
  <c r="BJ44" i="34"/>
  <c r="BI16" i="34"/>
  <c r="BJ16" i="34" s="1"/>
  <c r="BG16" i="34"/>
  <c r="BD20" i="34"/>
  <c r="Q20" i="34"/>
  <c r="BI25" i="34"/>
  <c r="BJ25" i="34" s="1"/>
  <c r="BD30" i="34"/>
  <c r="Q30" i="34"/>
  <c r="BJ37" i="34"/>
  <c r="BG57" i="34"/>
  <c r="BD57" i="34"/>
  <c r="N47" i="34"/>
  <c r="Q59" i="34"/>
  <c r="BF47" i="34"/>
  <c r="Q71" i="34"/>
  <c r="O126" i="34"/>
  <c r="O127" i="34" s="1"/>
  <c r="X126" i="34"/>
  <c r="AF126" i="34"/>
  <c r="AN126" i="34"/>
  <c r="AV126" i="34"/>
  <c r="BJ104" i="34"/>
  <c r="BG104" i="34"/>
  <c r="BD104" i="34"/>
  <c r="Q104" i="34"/>
  <c r="BG116" i="34"/>
  <c r="BD114" i="34"/>
  <c r="BD116" i="34"/>
  <c r="Q116" i="34"/>
  <c r="BJ116" i="34"/>
  <c r="BG120" i="34"/>
  <c r="BD120" i="34"/>
  <c r="Q120" i="34"/>
  <c r="BJ120" i="34"/>
  <c r="BJ122" i="34"/>
  <c r="BI114" i="34"/>
  <c r="BJ114" i="34" s="1"/>
  <c r="BC126" i="34"/>
  <c r="AT47" i="34"/>
  <c r="AT126" i="34" s="1"/>
  <c r="BC47" i="34"/>
  <c r="BJ66" i="34"/>
  <c r="BG66" i="34"/>
  <c r="Q92" i="34"/>
  <c r="BG124" i="34"/>
  <c r="BD124" i="34"/>
  <c r="Q124" i="34"/>
  <c r="BD59" i="34"/>
  <c r="Q66" i="34"/>
  <c r="BJ83" i="34"/>
  <c r="BG83" i="34"/>
  <c r="BG92" i="34"/>
  <c r="Q100" i="34"/>
  <c r="P126" i="34"/>
  <c r="P127" i="34" s="1"/>
  <c r="Y126" i="34"/>
  <c r="AG126" i="34"/>
  <c r="AO126" i="34"/>
  <c r="AW126" i="34"/>
  <c r="BI28" i="34"/>
  <c r="BJ28" i="34" s="1"/>
  <c r="BG28" i="34"/>
  <c r="BG35" i="34"/>
  <c r="BG40" i="34"/>
  <c r="BD40" i="34"/>
  <c r="BJ41" i="34"/>
  <c r="BG53" i="34"/>
  <c r="BD53" i="34"/>
  <c r="BJ54" i="34"/>
  <c r="BG61" i="34"/>
  <c r="BG59" i="34"/>
  <c r="BD61" i="34"/>
  <c r="Q61" i="34"/>
  <c r="Q70" i="34"/>
  <c r="BJ87" i="34"/>
  <c r="BG87" i="34"/>
  <c r="BD87" i="34"/>
  <c r="BJ100" i="34"/>
  <c r="S126" i="34"/>
  <c r="AA126" i="34"/>
  <c r="AI126" i="34"/>
  <c r="AQ126" i="34"/>
  <c r="AY126" i="34"/>
  <c r="BJ108" i="34"/>
  <c r="BG108" i="34"/>
  <c r="BD108" i="34"/>
  <c r="BJ113" i="34"/>
  <c r="BG70" i="34"/>
  <c r="Q87" i="34"/>
  <c r="BJ91" i="34"/>
  <c r="BG91" i="34"/>
  <c r="BD91" i="34"/>
  <c r="BG95" i="34"/>
  <c r="BD95" i="34"/>
  <c r="Q95" i="34"/>
  <c r="T126" i="34"/>
  <c r="AB126" i="34"/>
  <c r="AJ126" i="34"/>
  <c r="AR126" i="34"/>
  <c r="AZ126" i="34"/>
  <c r="Q108" i="34"/>
  <c r="BJ112" i="34"/>
  <c r="BG112" i="34"/>
  <c r="BD112" i="34"/>
  <c r="N126" i="34"/>
  <c r="N127" i="34" s="1"/>
  <c r="BI20" i="34"/>
  <c r="BJ20" i="34" s="1"/>
  <c r="BG20" i="34"/>
  <c r="Q26" i="34"/>
  <c r="BG27" i="34"/>
  <c r="BD33" i="34"/>
  <c r="Q33" i="34"/>
  <c r="BI48" i="34"/>
  <c r="BG65" i="34"/>
  <c r="BD65" i="34"/>
  <c r="Q65" i="34"/>
  <c r="Q91" i="34"/>
  <c r="BG99" i="34"/>
  <c r="BD99" i="34"/>
  <c r="Q99" i="34"/>
  <c r="Q112" i="34"/>
  <c r="BJ121" i="34"/>
  <c r="Q86" i="34"/>
  <c r="Q90" i="34"/>
  <c r="Q107" i="34"/>
  <c r="Q111" i="34"/>
  <c r="BI36" i="34"/>
  <c r="BJ36" i="34" s="1"/>
  <c r="BD86" i="34"/>
  <c r="BD90" i="34"/>
  <c r="BD107" i="34"/>
  <c r="BD111" i="34"/>
  <c r="U127" i="33"/>
  <c r="U128" i="33"/>
  <c r="AS127" i="33"/>
  <c r="AS128" i="33" s="1"/>
  <c r="H4" i="33"/>
  <c r="H2" i="33"/>
  <c r="AM127" i="33"/>
  <c r="AM128" i="33" s="1"/>
  <c r="BG75" i="33"/>
  <c r="BD75" i="33"/>
  <c r="L70" i="33"/>
  <c r="BD70" i="33" s="1"/>
  <c r="H3" i="33"/>
  <c r="BJ22" i="33"/>
  <c r="BG79" i="33"/>
  <c r="BD79" i="33"/>
  <c r="Q79" i="33"/>
  <c r="BC126" i="33"/>
  <c r="BD92" i="33"/>
  <c r="BJ107" i="33"/>
  <c r="H6" i="33"/>
  <c r="BG20" i="33"/>
  <c r="BI24" i="33"/>
  <c r="BJ24" i="33" s="1"/>
  <c r="BG24" i="33"/>
  <c r="BD36" i="33"/>
  <c r="BD45" i="33"/>
  <c r="BG45" i="33"/>
  <c r="W126" i="33"/>
  <c r="AE126" i="33"/>
  <c r="AU126" i="33"/>
  <c r="BG18" i="33"/>
  <c r="BD18" i="33"/>
  <c r="BI28" i="33"/>
  <c r="BJ28" i="33" s="1"/>
  <c r="BG28" i="33"/>
  <c r="BG42" i="33"/>
  <c r="BJ42" i="33"/>
  <c r="BD42" i="33"/>
  <c r="Q42" i="33"/>
  <c r="BA127" i="33"/>
  <c r="BA128" i="33"/>
  <c r="BF13" i="33"/>
  <c r="BD50" i="33"/>
  <c r="L48" i="33"/>
  <c r="L47" i="33" s="1"/>
  <c r="BG50" i="33"/>
  <c r="Q50" i="33"/>
  <c r="Q59" i="33"/>
  <c r="Q75" i="33"/>
  <c r="AL126" i="33"/>
  <c r="BG14" i="33"/>
  <c r="L13" i="33"/>
  <c r="Q13" i="33" s="1"/>
  <c r="BJ18" i="33"/>
  <c r="Q27" i="33"/>
  <c r="V47" i="33"/>
  <c r="V126" i="33" s="1"/>
  <c r="AD47" i="33"/>
  <c r="AD126" i="33" s="1"/>
  <c r="AT47" i="33"/>
  <c r="AT126" i="33" s="1"/>
  <c r="BD48" i="33"/>
  <c r="BJ87" i="33"/>
  <c r="BG87" i="33"/>
  <c r="BD87" i="33"/>
  <c r="Q87" i="33"/>
  <c r="BF126" i="33"/>
  <c r="BD13" i="33"/>
  <c r="BI14" i="33"/>
  <c r="BI31" i="33"/>
  <c r="BJ31" i="33" s="1"/>
  <c r="BG31" i="33"/>
  <c r="BD34" i="33"/>
  <c r="BG34" i="33"/>
  <c r="BG37" i="33"/>
  <c r="L36" i="33"/>
  <c r="Q36" i="33" s="1"/>
  <c r="BD37" i="33"/>
  <c r="AC37" i="33"/>
  <c r="AC36" i="33" s="1"/>
  <c r="AC126" i="33" s="1"/>
  <c r="N47" i="33"/>
  <c r="Q47" i="33" s="1"/>
  <c r="BF47" i="33"/>
  <c r="X126" i="33"/>
  <c r="AF126" i="33"/>
  <c r="AV126" i="33"/>
  <c r="AN127" i="33"/>
  <c r="AN128" i="33" s="1"/>
  <c r="BD22" i="33"/>
  <c r="Q22" i="33"/>
  <c r="Q45" i="33"/>
  <c r="AL47" i="33"/>
  <c r="BJ70" i="33"/>
  <c r="BJ27" i="33"/>
  <c r="BG30" i="33"/>
  <c r="BD30" i="33"/>
  <c r="BJ83" i="33"/>
  <c r="BG83" i="33"/>
  <c r="BD83" i="33"/>
  <c r="Q83" i="33"/>
  <c r="H5" i="33"/>
  <c r="BD17" i="33"/>
  <c r="Q17" i="33"/>
  <c r="Q30" i="33"/>
  <c r="Q114" i="33"/>
  <c r="BJ17" i="33"/>
  <c r="BJ112" i="33"/>
  <c r="BG112" i="33"/>
  <c r="BD112" i="33"/>
  <c r="Q112" i="33"/>
  <c r="AK128" i="33"/>
  <c r="BG59" i="33"/>
  <c r="BJ75" i="33"/>
  <c r="Q92" i="33"/>
  <c r="BG96" i="33"/>
  <c r="BD96" i="33"/>
  <c r="Y126" i="33"/>
  <c r="AG126" i="33"/>
  <c r="AO126" i="33"/>
  <c r="AW126" i="33"/>
  <c r="BJ108" i="33"/>
  <c r="BG108" i="33"/>
  <c r="BD108" i="33"/>
  <c r="Q108" i="33"/>
  <c r="Q16" i="33"/>
  <c r="BI19" i="33"/>
  <c r="BJ19" i="33" s="1"/>
  <c r="Q26" i="33"/>
  <c r="BG27" i="33"/>
  <c r="BD33" i="33"/>
  <c r="Q33" i="33"/>
  <c r="BJ45" i="33"/>
  <c r="P47" i="33"/>
  <c r="P126" i="33" s="1"/>
  <c r="P127" i="33" s="1"/>
  <c r="BI48" i="33"/>
  <c r="BJ73" i="33"/>
  <c r="BJ79" i="33"/>
  <c r="Q88" i="33"/>
  <c r="Q96" i="33"/>
  <c r="BG100" i="33"/>
  <c r="BD100" i="33"/>
  <c r="R126" i="33"/>
  <c r="Z126" i="33"/>
  <c r="AH126" i="33"/>
  <c r="AP126" i="33"/>
  <c r="AX126" i="33"/>
  <c r="BJ104" i="33"/>
  <c r="BG104" i="33"/>
  <c r="BD104" i="33"/>
  <c r="Q104" i="33"/>
  <c r="L103" i="33"/>
  <c r="BD16" i="33"/>
  <c r="BG66" i="33"/>
  <c r="BD66" i="33"/>
  <c r="Q66" i="33"/>
  <c r="BD88" i="33"/>
  <c r="BJ96" i="33"/>
  <c r="BG17" i="33"/>
  <c r="BG22" i="33"/>
  <c r="BD25" i="33"/>
  <c r="Q25" i="33"/>
  <c r="BG26" i="33"/>
  <c r="BJ30" i="33"/>
  <c r="BG33" i="33"/>
  <c r="BJ37" i="33"/>
  <c r="Q46" i="33"/>
  <c r="S47" i="33"/>
  <c r="S126" i="33" s="1"/>
  <c r="AA47" i="33"/>
  <c r="AA126" i="33" s="1"/>
  <c r="AI47" i="33"/>
  <c r="AQ47" i="33"/>
  <c r="AQ126" i="33" s="1"/>
  <c r="AY47" i="33"/>
  <c r="BG58" i="33"/>
  <c r="BD58" i="33"/>
  <c r="BG70" i="33"/>
  <c r="BJ88" i="33"/>
  <c r="BJ94" i="33"/>
  <c r="T126" i="33"/>
  <c r="AB126" i="33"/>
  <c r="AJ126" i="33"/>
  <c r="AR126" i="33"/>
  <c r="AZ126" i="33"/>
  <c r="Q109" i="33"/>
  <c r="BG121" i="33"/>
  <c r="BD121" i="33"/>
  <c r="BJ50" i="33"/>
  <c r="BG54" i="33"/>
  <c r="BD54" i="33"/>
  <c r="BG62" i="33"/>
  <c r="BD62" i="33"/>
  <c r="Q62" i="33"/>
  <c r="BI81" i="33"/>
  <c r="AI126" i="33"/>
  <c r="AY126" i="33"/>
  <c r="BG117" i="33"/>
  <c r="BD117" i="33"/>
  <c r="BG16" i="33"/>
  <c r="Q20" i="33"/>
  <c r="BG36" i="33"/>
  <c r="Q41" i="33"/>
  <c r="BD46" i="33"/>
  <c r="Q51" i="33"/>
  <c r="BJ54" i="33"/>
  <c r="Q58" i="33"/>
  <c r="BJ62" i="33"/>
  <c r="BJ66" i="33"/>
  <c r="Q105" i="33"/>
  <c r="BD109" i="33"/>
  <c r="BI114" i="33"/>
  <c r="BJ114" i="33" s="1"/>
  <c r="BJ117" i="33"/>
  <c r="Q121" i="33"/>
  <c r="BJ92" i="33"/>
  <c r="BG29" i="33"/>
  <c r="BG41" i="33"/>
  <c r="BJ58" i="33"/>
  <c r="BI59" i="33"/>
  <c r="BJ59" i="33" s="1"/>
  <c r="BJ60" i="33"/>
  <c r="BG71" i="33"/>
  <c r="BD71" i="33"/>
  <c r="BJ91" i="33"/>
  <c r="BG91" i="33"/>
  <c r="BD91" i="33"/>
  <c r="Q91" i="33"/>
  <c r="BD103" i="33"/>
  <c r="BD105" i="33"/>
  <c r="BJ109" i="33"/>
  <c r="BJ115" i="33"/>
  <c r="BJ121" i="33"/>
  <c r="BD40" i="33"/>
  <c r="BD44" i="33"/>
  <c r="BD49" i="33"/>
  <c r="BD53" i="33"/>
  <c r="BD57" i="33"/>
  <c r="Q61" i="33"/>
  <c r="Q65" i="33"/>
  <c r="Q69" i="33"/>
  <c r="BD74" i="33"/>
  <c r="BD78" i="33"/>
  <c r="L81" i="33"/>
  <c r="BG81" i="33" s="1"/>
  <c r="Q82" i="33"/>
  <c r="Q86" i="33"/>
  <c r="Q90" i="33"/>
  <c r="BD95" i="33"/>
  <c r="BD99" i="33"/>
  <c r="Q107" i="33"/>
  <c r="Q111" i="33"/>
  <c r="BD116" i="33"/>
  <c r="BD120" i="33"/>
  <c r="BD124" i="33"/>
  <c r="BI36" i="33"/>
  <c r="BC47" i="33"/>
  <c r="BD47" i="33" s="1"/>
  <c r="L114" i="33"/>
  <c r="BD114" i="33" s="1"/>
  <c r="H3" i="32"/>
  <c r="AZ127" i="32"/>
  <c r="AZ128" i="32"/>
  <c r="H4" i="32"/>
  <c r="BJ81" i="32"/>
  <c r="T127" i="32"/>
  <c r="T128" i="32" s="1"/>
  <c r="BA127" i="32"/>
  <c r="BA128" i="32"/>
  <c r="AC127" i="32"/>
  <c r="AC128" i="32" s="1"/>
  <c r="BJ70" i="32"/>
  <c r="AE128" i="32"/>
  <c r="AE127" i="32"/>
  <c r="AU127" i="32"/>
  <c r="AU128" i="32" s="1"/>
  <c r="H5" i="32"/>
  <c r="AT127" i="32"/>
  <c r="AT128" i="32"/>
  <c r="N126" i="32"/>
  <c r="N127" i="32" s="1"/>
  <c r="AD127" i="32"/>
  <c r="AD128" i="32"/>
  <c r="U127" i="32"/>
  <c r="U128" i="32"/>
  <c r="BJ92" i="32"/>
  <c r="Q44" i="32"/>
  <c r="BG44" i="32"/>
  <c r="BG75" i="32"/>
  <c r="BD75" i="32"/>
  <c r="BG101" i="32"/>
  <c r="Q101" i="32"/>
  <c r="BD101" i="32"/>
  <c r="O126" i="32"/>
  <c r="O127" i="32" s="1"/>
  <c r="W126" i="32"/>
  <c r="AM126" i="32"/>
  <c r="BG105" i="32"/>
  <c r="BJ105" i="32"/>
  <c r="H2" i="32"/>
  <c r="BG35" i="32"/>
  <c r="Q39" i="32"/>
  <c r="BD44" i="32"/>
  <c r="Q49" i="32"/>
  <c r="L48" i="32"/>
  <c r="BG49" i="32"/>
  <c r="BD53" i="32"/>
  <c r="Q55" i="32"/>
  <c r="BJ60" i="32"/>
  <c r="Q62" i="32"/>
  <c r="BG64" i="32"/>
  <c r="Q64" i="32"/>
  <c r="BD64" i="32"/>
  <c r="Q75" i="32"/>
  <c r="BD83" i="32"/>
  <c r="Q83" i="32"/>
  <c r="L81" i="32"/>
  <c r="BD81" i="32" s="1"/>
  <c r="BG85" i="32"/>
  <c r="BD85" i="32"/>
  <c r="Q85" i="32"/>
  <c r="BJ90" i="32"/>
  <c r="BG93" i="32"/>
  <c r="L92" i="32"/>
  <c r="BD92" i="32" s="1"/>
  <c r="BD93" i="32"/>
  <c r="Q93" i="32"/>
  <c r="BJ101" i="32"/>
  <c r="P126" i="32"/>
  <c r="P127" i="32" s="1"/>
  <c r="X126" i="32"/>
  <c r="AF126" i="32"/>
  <c r="AN126" i="32"/>
  <c r="AV126" i="32"/>
  <c r="Q105" i="32"/>
  <c r="BJ108" i="32"/>
  <c r="BD39" i="32"/>
  <c r="BG41" i="32"/>
  <c r="BD41" i="32"/>
  <c r="BD49" i="32"/>
  <c r="BG53" i="32"/>
  <c r="BD55" i="32"/>
  <c r="BG62" i="32"/>
  <c r="Q66" i="32"/>
  <c r="BG68" i="32"/>
  <c r="BD68" i="32"/>
  <c r="BJ71" i="32"/>
  <c r="BJ75" i="32"/>
  <c r="BG83" i="32"/>
  <c r="BJ85" i="32"/>
  <c r="BD91" i="32"/>
  <c r="Q91" i="32"/>
  <c r="BJ93" i="32"/>
  <c r="AG126" i="32"/>
  <c r="AO126" i="32"/>
  <c r="AW126" i="32"/>
  <c r="BD105" i="32"/>
  <c r="BG113" i="32"/>
  <c r="BJ113" i="32"/>
  <c r="Q115" i="32"/>
  <c r="BJ115" i="32"/>
  <c r="L114" i="32"/>
  <c r="BD114" i="32" s="1"/>
  <c r="BG115" i="32"/>
  <c r="AS127" i="32"/>
  <c r="AS128" i="32"/>
  <c r="L13" i="32"/>
  <c r="BD13" i="32" s="1"/>
  <c r="BG17" i="32"/>
  <c r="Q28" i="32"/>
  <c r="Q13" i="32"/>
  <c r="Q15" i="32"/>
  <c r="BG16" i="32"/>
  <c r="Q19" i="32"/>
  <c r="E8" i="32"/>
  <c r="BI19" i="32"/>
  <c r="BJ19" i="32" s="1"/>
  <c r="BG19" i="32"/>
  <c r="BG28" i="32"/>
  <c r="BD34" i="32"/>
  <c r="Q41" i="32"/>
  <c r="BJ44" i="32"/>
  <c r="BJ49" i="32"/>
  <c r="BJ62" i="32"/>
  <c r="BG66" i="32"/>
  <c r="Q68" i="32"/>
  <c r="BD70" i="32"/>
  <c r="Q80" i="32"/>
  <c r="BJ83" i="32"/>
  <c r="BG91" i="32"/>
  <c r="Q102" i="32"/>
  <c r="R126" i="32"/>
  <c r="Z126" i="32"/>
  <c r="AH126" i="32"/>
  <c r="AP126" i="32"/>
  <c r="AX126" i="32"/>
  <c r="Q113" i="32"/>
  <c r="BD115" i="32"/>
  <c r="BJ122" i="32"/>
  <c r="BG122" i="32"/>
  <c r="AJ128" i="32"/>
  <c r="Q18" i="32"/>
  <c r="BD18" i="32"/>
  <c r="BI34" i="32"/>
  <c r="BJ34" i="32" s="1"/>
  <c r="BG34" i="32"/>
  <c r="BJ37" i="32"/>
  <c r="BJ39" i="32"/>
  <c r="BC47" i="32"/>
  <c r="Q59" i="32"/>
  <c r="Q72" i="32"/>
  <c r="BD80" i="32"/>
  <c r="BG88" i="32"/>
  <c r="BJ88" i="32"/>
  <c r="BD88" i="32"/>
  <c r="BJ91" i="32"/>
  <c r="Q94" i="32"/>
  <c r="BJ95" i="32"/>
  <c r="BG100" i="32"/>
  <c r="BD100" i="32"/>
  <c r="BD102" i="32"/>
  <c r="S126" i="32"/>
  <c r="AA126" i="32"/>
  <c r="AI126" i="32"/>
  <c r="AQ126" i="32"/>
  <c r="AY126" i="32"/>
  <c r="BD113" i="32"/>
  <c r="Q122" i="32"/>
  <c r="AK128" i="32"/>
  <c r="Q14" i="32"/>
  <c r="BG15" i="32"/>
  <c r="BG27" i="32"/>
  <c r="BG38" i="32"/>
  <c r="BD38" i="32"/>
  <c r="BJ41" i="32"/>
  <c r="Q45" i="32"/>
  <c r="Q50" i="32"/>
  <c r="Q52" i="32"/>
  <c r="BJ68" i="32"/>
  <c r="BD72" i="32"/>
  <c r="Q88" i="32"/>
  <c r="Q92" i="32"/>
  <c r="BD94" i="32"/>
  <c r="BG96" i="32"/>
  <c r="BD96" i="32"/>
  <c r="Q96" i="32"/>
  <c r="AB126" i="32"/>
  <c r="AR126" i="32"/>
  <c r="Q118" i="32"/>
  <c r="BD122" i="32"/>
  <c r="Y14" i="32"/>
  <c r="BG18" i="32"/>
  <c r="Q20" i="32"/>
  <c r="BG21" i="32"/>
  <c r="BI24" i="32"/>
  <c r="BJ24" i="32" s="1"/>
  <c r="BG24" i="32"/>
  <c r="BD26" i="32"/>
  <c r="BJ30" i="32"/>
  <c r="BD32" i="32"/>
  <c r="Q32" i="32"/>
  <c r="Q38" i="32"/>
  <c r="BD45" i="32"/>
  <c r="BD50" i="32"/>
  <c r="BD52" i="32"/>
  <c r="Q58" i="32"/>
  <c r="V126" i="32"/>
  <c r="AL126" i="32"/>
  <c r="BG92" i="32"/>
  <c r="BJ96" i="32"/>
  <c r="BJ102" i="32"/>
  <c r="BD108" i="32"/>
  <c r="Q108" i="32"/>
  <c r="Q110" i="32"/>
  <c r="BD118" i="32"/>
  <c r="BI21" i="32"/>
  <c r="BJ21" i="32" s="1"/>
  <c r="Q23" i="32"/>
  <c r="BG30" i="32"/>
  <c r="Q35" i="32"/>
  <c r="BJ38" i="32"/>
  <c r="Y47" i="32"/>
  <c r="AG47" i="32"/>
  <c r="BI48" i="32"/>
  <c r="BJ52" i="32"/>
  <c r="BD58" i="32"/>
  <c r="BG77" i="32"/>
  <c r="BD77" i="32"/>
  <c r="BJ94" i="32"/>
  <c r="BG108" i="32"/>
  <c r="BD110" i="32"/>
  <c r="BG118" i="32"/>
  <c r="BD112" i="32"/>
  <c r="Q112" i="32"/>
  <c r="BG117" i="32"/>
  <c r="BD117" i="32"/>
  <c r="BG29" i="32"/>
  <c r="Q51" i="32"/>
  <c r="Q54" i="32"/>
  <c r="BJ55" i="32"/>
  <c r="BD57" i="32"/>
  <c r="Q60" i="32"/>
  <c r="Q67" i="32"/>
  <c r="Q71" i="32"/>
  <c r="BJ72" i="32"/>
  <c r="BD74" i="32"/>
  <c r="BG79" i="32"/>
  <c r="BD79" i="32"/>
  <c r="BJ80" i="32"/>
  <c r="Q98" i="32"/>
  <c r="Q109" i="32"/>
  <c r="BJ110" i="32"/>
  <c r="BG112" i="32"/>
  <c r="BI114" i="32"/>
  <c r="BJ114" i="32" s="1"/>
  <c r="Q117" i="32"/>
  <c r="BD119" i="32"/>
  <c r="BD104" i="32"/>
  <c r="Q104" i="32"/>
  <c r="L103" i="32"/>
  <c r="Q103" i="32" s="1"/>
  <c r="Q27" i="32"/>
  <c r="BI29" i="32"/>
  <c r="BJ29" i="32" s="1"/>
  <c r="L36" i="32"/>
  <c r="BG36" i="32" s="1"/>
  <c r="Q37" i="32"/>
  <c r="BD54" i="32"/>
  <c r="BG57" i="32"/>
  <c r="L59" i="32"/>
  <c r="BG59" i="32" s="1"/>
  <c r="L70" i="32"/>
  <c r="Q70" i="32" s="1"/>
  <c r="BD71" i="32"/>
  <c r="BG74" i="32"/>
  <c r="Q79" i="32"/>
  <c r="BD87" i="32"/>
  <c r="Q87" i="32"/>
  <c r="BD109" i="32"/>
  <c r="BJ117" i="32"/>
  <c r="BG119" i="32"/>
  <c r="BG121" i="32"/>
  <c r="BD121" i="32"/>
  <c r="Q252" i="4" l="1"/>
  <c r="L251" i="4"/>
  <c r="L218" i="4"/>
  <c r="Q185" i="4"/>
  <c r="L184" i="4"/>
  <c r="Q151" i="4"/>
  <c r="L150" i="4"/>
  <c r="L116" i="4"/>
  <c r="Q117" i="4"/>
  <c r="L13" i="4"/>
  <c r="AD127" i="34"/>
  <c r="AD128" i="34"/>
  <c r="AT127" i="34"/>
  <c r="AT128" i="34"/>
  <c r="AC127" i="34"/>
  <c r="AC128" i="34"/>
  <c r="AI128" i="34"/>
  <c r="AI127" i="34"/>
  <c r="AF127" i="34"/>
  <c r="AF128" i="34" s="1"/>
  <c r="W127" i="34"/>
  <c r="W128" i="34" s="1"/>
  <c r="Q13" i="34"/>
  <c r="BD48" i="34"/>
  <c r="BG81" i="34"/>
  <c r="BJ103" i="34"/>
  <c r="X127" i="34"/>
  <c r="X128" i="34" s="1"/>
  <c r="BG14" i="34"/>
  <c r="BF13" i="34"/>
  <c r="BG13" i="34" s="1"/>
  <c r="BI14" i="34"/>
  <c r="BG103" i="34"/>
  <c r="BJ59" i="34"/>
  <c r="AB127" i="34"/>
  <c r="AB128" i="34"/>
  <c r="AU127" i="34"/>
  <c r="AU128" i="34" s="1"/>
  <c r="Q47" i="34"/>
  <c r="BG48" i="34"/>
  <c r="BI47" i="34"/>
  <c r="BJ48" i="34"/>
  <c r="T127" i="34"/>
  <c r="T128" i="34"/>
  <c r="AA127" i="34"/>
  <c r="AA128" i="34" s="1"/>
  <c r="AM128" i="34"/>
  <c r="AM127" i="34"/>
  <c r="S127" i="34"/>
  <c r="S128" i="34" s="1"/>
  <c r="AN127" i="34"/>
  <c r="AN128" i="34" s="1"/>
  <c r="AE127" i="34"/>
  <c r="AE128" i="34" s="1"/>
  <c r="AZ127" i="34"/>
  <c r="AZ128" i="34" s="1"/>
  <c r="AG127" i="34"/>
  <c r="AG128" i="34" s="1"/>
  <c r="AR127" i="34"/>
  <c r="AR128" i="34"/>
  <c r="AY127" i="34"/>
  <c r="AY128" i="34" s="1"/>
  <c r="AW128" i="34"/>
  <c r="AW127" i="34"/>
  <c r="AL127" i="34"/>
  <c r="AL128" i="34"/>
  <c r="Z127" i="34"/>
  <c r="Z128" i="34" s="1"/>
  <c r="V127" i="34"/>
  <c r="V128" i="34"/>
  <c r="Y127" i="34"/>
  <c r="Y128" i="34" s="1"/>
  <c r="BC127" i="34"/>
  <c r="BC128" i="34" s="1"/>
  <c r="AV127" i="34"/>
  <c r="AV128" i="34" s="1"/>
  <c r="AJ127" i="34"/>
  <c r="AJ128" i="34" s="1"/>
  <c r="AQ127" i="34"/>
  <c r="AQ128" i="34" s="1"/>
  <c r="AO127" i="34"/>
  <c r="AO128" i="34" s="1"/>
  <c r="Q103" i="34"/>
  <c r="Q114" i="34"/>
  <c r="AC127" i="33"/>
  <c r="AC128" i="33" s="1"/>
  <c r="AT127" i="33"/>
  <c r="AT128" i="33" s="1"/>
  <c r="AD127" i="33"/>
  <c r="AD128" i="33"/>
  <c r="AA127" i="33"/>
  <c r="AA128" i="33" s="1"/>
  <c r="S128" i="33"/>
  <c r="S127" i="33"/>
  <c r="AQ128" i="33"/>
  <c r="AQ127" i="33"/>
  <c r="V127" i="33"/>
  <c r="V128" i="33"/>
  <c r="T127" i="33"/>
  <c r="T128" i="33"/>
  <c r="AI128" i="33"/>
  <c r="AI127" i="33"/>
  <c r="BJ81" i="33"/>
  <c r="AV128" i="33"/>
  <c r="AV127" i="33"/>
  <c r="BJ14" i="33"/>
  <c r="BI13" i="33"/>
  <c r="BJ13" i="33" s="1"/>
  <c r="AX128" i="33"/>
  <c r="AX127" i="33"/>
  <c r="AW127" i="33"/>
  <c r="AW128" i="33" s="1"/>
  <c r="BF127" i="33"/>
  <c r="BF128" i="33" s="1"/>
  <c r="N126" i="33"/>
  <c r="N127" i="33" s="1"/>
  <c r="AZ127" i="33"/>
  <c r="AZ128" i="33" s="1"/>
  <c r="Q70" i="33"/>
  <c r="AP128" i="33"/>
  <c r="AP127" i="33"/>
  <c r="AO127" i="33"/>
  <c r="AO128" i="33" s="1"/>
  <c r="BG114" i="33"/>
  <c r="AF128" i="33"/>
  <c r="AF127" i="33"/>
  <c r="AU127" i="33"/>
  <c r="AU128" i="33" s="1"/>
  <c r="BD81" i="33"/>
  <c r="Q81" i="33"/>
  <c r="BC127" i="33"/>
  <c r="BC128" i="33"/>
  <c r="AR127" i="33"/>
  <c r="AR128" i="33" s="1"/>
  <c r="AH128" i="33"/>
  <c r="AH127" i="33"/>
  <c r="AG127" i="33"/>
  <c r="AG128" i="33" s="1"/>
  <c r="X127" i="33"/>
  <c r="X128" i="33" s="1"/>
  <c r="AE128" i="33"/>
  <c r="AE127" i="33"/>
  <c r="BJ36" i="33"/>
  <c r="AJ127" i="33"/>
  <c r="AJ128" i="33"/>
  <c r="BG103" i="33"/>
  <c r="Q103" i="33"/>
  <c r="L126" i="33"/>
  <c r="BD126" i="33" s="1"/>
  <c r="Z128" i="33"/>
  <c r="Z127" i="33"/>
  <c r="BI47" i="33"/>
  <c r="BJ47" i="33" s="1"/>
  <c r="BJ48" i="33"/>
  <c r="Y127" i="33"/>
  <c r="Y128" i="33" s="1"/>
  <c r="Q48" i="33"/>
  <c r="BG48" i="33"/>
  <c r="W128" i="33"/>
  <c r="W127" i="33"/>
  <c r="BJ103" i="33"/>
  <c r="AY127" i="33"/>
  <c r="AY128" i="33" s="1"/>
  <c r="AL127" i="33"/>
  <c r="AL128" i="33"/>
  <c r="AB127" i="33"/>
  <c r="AB128" i="33" s="1"/>
  <c r="R127" i="33"/>
  <c r="R128" i="33" s="1"/>
  <c r="BG47" i="33"/>
  <c r="BG13" i="33"/>
  <c r="Q48" i="32"/>
  <c r="BG48" i="32"/>
  <c r="L47" i="32"/>
  <c r="AP127" i="32"/>
  <c r="AP128" i="32" s="1"/>
  <c r="AY127" i="32"/>
  <c r="AY128" i="32" s="1"/>
  <c r="AH128" i="32"/>
  <c r="AH127" i="32"/>
  <c r="X128" i="32"/>
  <c r="X127" i="32"/>
  <c r="W128" i="32"/>
  <c r="W127" i="32"/>
  <c r="BD59" i="32"/>
  <c r="Q36" i="32"/>
  <c r="BD36" i="32"/>
  <c r="AL127" i="32"/>
  <c r="AL128" i="32" s="1"/>
  <c r="AG127" i="32"/>
  <c r="AG128" i="32" s="1"/>
  <c r="AM127" i="32"/>
  <c r="AM128" i="32" s="1"/>
  <c r="BD48" i="32"/>
  <c r="AR127" i="32"/>
  <c r="AR128" i="32" s="1"/>
  <c r="AQ127" i="32"/>
  <c r="AQ128" i="32" s="1"/>
  <c r="BD47" i="32"/>
  <c r="Z127" i="32"/>
  <c r="Z128" i="32" s="1"/>
  <c r="BG114" i="32"/>
  <c r="BG81" i="32"/>
  <c r="BI47" i="32"/>
  <c r="BJ48" i="32"/>
  <c r="L126" i="32"/>
  <c r="BD103" i="32"/>
  <c r="AB127" i="32"/>
  <c r="AB128" i="32"/>
  <c r="AI127" i="32"/>
  <c r="AI128" i="32"/>
  <c r="R128" i="32"/>
  <c r="R127" i="32"/>
  <c r="BJ103" i="32"/>
  <c r="Q114" i="32"/>
  <c r="BJ59" i="32"/>
  <c r="V127" i="32"/>
  <c r="V128" i="32" s="1"/>
  <c r="AA127" i="32"/>
  <c r="AA128" i="32" s="1"/>
  <c r="BG103" i="32"/>
  <c r="Q81" i="32"/>
  <c r="Y13" i="32"/>
  <c r="Y126" i="32" s="1"/>
  <c r="BF14" i="32"/>
  <c r="AX128" i="32"/>
  <c r="AX127" i="32"/>
  <c r="AF128" i="32"/>
  <c r="AF127" i="32"/>
  <c r="S127" i="32"/>
  <c r="S128" i="32" s="1"/>
  <c r="AW128" i="32"/>
  <c r="AW127" i="32"/>
  <c r="BG70" i="32"/>
  <c r="AN127" i="32"/>
  <c r="AN128" i="32" s="1"/>
  <c r="BC126" i="32"/>
  <c r="AO128" i="32"/>
  <c r="AO127" i="32"/>
  <c r="AV128" i="32"/>
  <c r="AV127" i="32"/>
  <c r="BJ36" i="32"/>
  <c r="BD47" i="34" l="1"/>
  <c r="BG47" i="34"/>
  <c r="BI13" i="34"/>
  <c r="BJ13" i="34" s="1"/>
  <c r="BJ14" i="34"/>
  <c r="BF126" i="34"/>
  <c r="BJ47" i="34"/>
  <c r="BG128" i="33"/>
  <c r="BG126" i="33"/>
  <c r="BI126" i="33"/>
  <c r="L127" i="33"/>
  <c r="BD127" i="33" s="1"/>
  <c r="BD128" i="33" s="1"/>
  <c r="L128" i="33"/>
  <c r="D6" i="33" s="1"/>
  <c r="BG127" i="33"/>
  <c r="BI14" i="32"/>
  <c r="BG14" i="32"/>
  <c r="BF13" i="32"/>
  <c r="Y127" i="32"/>
  <c r="Y128" i="32" s="1"/>
  <c r="L127" i="32"/>
  <c r="L128" i="32" s="1"/>
  <c r="D6" i="32" s="1"/>
  <c r="Q47" i="32"/>
  <c r="BG47" i="32"/>
  <c r="BD126" i="32"/>
  <c r="BC127" i="32"/>
  <c r="BJ47" i="32"/>
  <c r="BG126" i="34" l="1"/>
  <c r="BF127" i="34"/>
  <c r="BD127" i="34"/>
  <c r="BD126" i="34"/>
  <c r="BI126" i="34"/>
  <c r="L4" i="33"/>
  <c r="E7" i="33"/>
  <c r="L5" i="33"/>
  <c r="L3" i="33"/>
  <c r="L6" i="33"/>
  <c r="L8" i="33"/>
  <c r="L2" i="33"/>
  <c r="L7" i="33"/>
  <c r="BJ126" i="33"/>
  <c r="BI127" i="33"/>
  <c r="BJ127" i="33" s="1"/>
  <c r="L4" i="32"/>
  <c r="L5" i="32"/>
  <c r="E7" i="32"/>
  <c r="L6" i="32"/>
  <c r="L3" i="32"/>
  <c r="L2" i="32"/>
  <c r="L8" i="32"/>
  <c r="L7" i="32"/>
  <c r="BG13" i="32"/>
  <c r="BF126" i="32"/>
  <c r="BD127" i="32"/>
  <c r="BD128" i="32" s="1"/>
  <c r="BC128" i="32"/>
  <c r="BI13" i="32"/>
  <c r="BJ14" i="32"/>
  <c r="D6" i="34" l="1"/>
  <c r="E7" i="34" s="1"/>
  <c r="BJ126" i="34"/>
  <c r="BI127" i="34"/>
  <c r="BJ127" i="34" s="1"/>
  <c r="BD128" i="34"/>
  <c r="L5" i="34"/>
  <c r="L8" i="34"/>
  <c r="L6" i="34"/>
  <c r="BG127" i="34"/>
  <c r="BF128" i="34"/>
  <c r="BG128" i="34" s="1"/>
  <c r="BI128" i="33"/>
  <c r="BJ128" i="33" s="1"/>
  <c r="BJ13" i="32"/>
  <c r="BI126" i="32"/>
  <c r="BG126" i="32"/>
  <c r="BF127" i="32"/>
  <c r="BG127" i="32" s="1"/>
  <c r="L4" i="34" l="1"/>
  <c r="L7" i="34"/>
  <c r="L2" i="34"/>
  <c r="L3" i="34"/>
  <c r="BI128" i="34"/>
  <c r="BJ128" i="34" s="1"/>
  <c r="BF128" i="32"/>
  <c r="BG128" i="32" s="1"/>
  <c r="BJ126" i="32"/>
  <c r="BI127" i="32"/>
  <c r="BJ127" i="32" s="1"/>
  <c r="BI128" i="32" l="1"/>
  <c r="BJ128" i="32" s="1"/>
  <c r="P124" i="31" l="1"/>
  <c r="O124" i="31"/>
  <c r="N124" i="31"/>
  <c r="P123" i="31"/>
  <c r="O123" i="31"/>
  <c r="N123" i="31"/>
  <c r="P122" i="31"/>
  <c r="O122" i="31"/>
  <c r="N122" i="31"/>
  <c r="P121" i="31"/>
  <c r="O121" i="31"/>
  <c r="N121" i="31"/>
  <c r="P120" i="31"/>
  <c r="O120" i="31"/>
  <c r="N120" i="31"/>
  <c r="P119" i="31"/>
  <c r="O119" i="31"/>
  <c r="N119" i="31"/>
  <c r="P118" i="31"/>
  <c r="O118" i="31"/>
  <c r="N118" i="31"/>
  <c r="P117" i="31"/>
  <c r="O117" i="31"/>
  <c r="N117" i="31"/>
  <c r="P116" i="31"/>
  <c r="O116" i="31"/>
  <c r="N116" i="31"/>
  <c r="P115" i="31"/>
  <c r="O115" i="31"/>
  <c r="N115" i="31"/>
  <c r="P113" i="31"/>
  <c r="O113" i="31"/>
  <c r="N113" i="31"/>
  <c r="P112" i="31"/>
  <c r="O112" i="31"/>
  <c r="N112" i="31"/>
  <c r="P111" i="31"/>
  <c r="O111" i="31"/>
  <c r="N111" i="31"/>
  <c r="P110" i="31"/>
  <c r="O110" i="31"/>
  <c r="N110" i="31"/>
  <c r="P109" i="31"/>
  <c r="O109" i="31"/>
  <c r="N109" i="31"/>
  <c r="P108" i="31"/>
  <c r="O108" i="31"/>
  <c r="N108" i="31"/>
  <c r="P107" i="31"/>
  <c r="O107" i="31"/>
  <c r="N107" i="31"/>
  <c r="P106" i="31"/>
  <c r="O106" i="31"/>
  <c r="N106" i="31"/>
  <c r="P105" i="31"/>
  <c r="O105" i="31"/>
  <c r="N105" i="31"/>
  <c r="P104" i="31"/>
  <c r="O104" i="31"/>
  <c r="N104" i="31"/>
  <c r="P102" i="31"/>
  <c r="O102" i="31"/>
  <c r="N102" i="31"/>
  <c r="P101" i="31"/>
  <c r="O101" i="31"/>
  <c r="N101" i="31"/>
  <c r="P100" i="31"/>
  <c r="O100" i="31"/>
  <c r="N100" i="31"/>
  <c r="P99" i="31"/>
  <c r="O99" i="31"/>
  <c r="N99" i="31"/>
  <c r="P98" i="31"/>
  <c r="O98" i="31"/>
  <c r="N98" i="31"/>
  <c r="P97" i="31"/>
  <c r="O97" i="31"/>
  <c r="N97" i="31"/>
  <c r="P96" i="31"/>
  <c r="O96" i="31"/>
  <c r="N96" i="31"/>
  <c r="P95" i="31"/>
  <c r="O95" i="31"/>
  <c r="N95" i="31"/>
  <c r="P94" i="31"/>
  <c r="O94" i="31"/>
  <c r="N94" i="31"/>
  <c r="P93" i="31"/>
  <c r="O93" i="31"/>
  <c r="N93" i="31"/>
  <c r="P91" i="31"/>
  <c r="O91" i="31"/>
  <c r="N91" i="31"/>
  <c r="P90" i="31"/>
  <c r="O90" i="31"/>
  <c r="N90" i="31"/>
  <c r="P89" i="31"/>
  <c r="O89" i="31"/>
  <c r="N89" i="31"/>
  <c r="P88" i="31"/>
  <c r="O88" i="31"/>
  <c r="N88" i="31"/>
  <c r="P87" i="31"/>
  <c r="O87" i="31"/>
  <c r="N87" i="31"/>
  <c r="P86" i="31"/>
  <c r="O86" i="31"/>
  <c r="N86" i="31"/>
  <c r="P85" i="31"/>
  <c r="O85" i="31"/>
  <c r="N85" i="31"/>
  <c r="P84" i="31"/>
  <c r="O84" i="31"/>
  <c r="N84" i="31"/>
  <c r="P83" i="31"/>
  <c r="O83" i="31"/>
  <c r="N83" i="31"/>
  <c r="P82" i="31"/>
  <c r="O82" i="31"/>
  <c r="N82" i="31"/>
  <c r="P80" i="31"/>
  <c r="O80" i="31"/>
  <c r="N80" i="31"/>
  <c r="P79" i="31"/>
  <c r="O79" i="31"/>
  <c r="N79" i="31"/>
  <c r="P78" i="31"/>
  <c r="O78" i="31"/>
  <c r="N78" i="31"/>
  <c r="P77" i="31"/>
  <c r="O77" i="31"/>
  <c r="N77" i="31"/>
  <c r="P76" i="31"/>
  <c r="O76" i="31"/>
  <c r="N76" i="31"/>
  <c r="P75" i="31"/>
  <c r="O75" i="31"/>
  <c r="N75" i="31"/>
  <c r="P74" i="31"/>
  <c r="O74" i="31"/>
  <c r="N74" i="31"/>
  <c r="P73" i="31"/>
  <c r="O73" i="31"/>
  <c r="N73" i="31"/>
  <c r="P72" i="31"/>
  <c r="O72" i="31"/>
  <c r="N72" i="31"/>
  <c r="P71" i="31"/>
  <c r="O71" i="31"/>
  <c r="N71" i="31"/>
  <c r="P69" i="31"/>
  <c r="O69" i="31"/>
  <c r="N69" i="31"/>
  <c r="P68" i="31"/>
  <c r="O68" i="31"/>
  <c r="N68" i="31"/>
  <c r="P67" i="31"/>
  <c r="O67" i="31"/>
  <c r="N67" i="31"/>
  <c r="P66" i="31"/>
  <c r="O66" i="31"/>
  <c r="N66" i="31"/>
  <c r="P65" i="31"/>
  <c r="O65" i="31"/>
  <c r="N65" i="31"/>
  <c r="P64" i="31"/>
  <c r="O64" i="31"/>
  <c r="N64" i="31"/>
  <c r="P63" i="31"/>
  <c r="O63" i="31"/>
  <c r="N63" i="31"/>
  <c r="P62" i="31"/>
  <c r="O62" i="31"/>
  <c r="N62" i="31"/>
  <c r="P61" i="31"/>
  <c r="O61" i="31"/>
  <c r="N61" i="31"/>
  <c r="P60" i="31"/>
  <c r="O60" i="31"/>
  <c r="N60" i="31"/>
  <c r="P58" i="31"/>
  <c r="O58" i="31"/>
  <c r="N58" i="31"/>
  <c r="P57" i="31"/>
  <c r="O57" i="31"/>
  <c r="N57" i="31"/>
  <c r="P56" i="31"/>
  <c r="O56" i="31"/>
  <c r="N56" i="31"/>
  <c r="P55" i="31"/>
  <c r="O55" i="31"/>
  <c r="N55" i="31"/>
  <c r="P54" i="31"/>
  <c r="O54" i="31"/>
  <c r="N54" i="31"/>
  <c r="P53" i="31"/>
  <c r="O53" i="31"/>
  <c r="N53" i="31"/>
  <c r="P52" i="31"/>
  <c r="O52" i="31"/>
  <c r="N52" i="31"/>
  <c r="P51" i="31"/>
  <c r="O51" i="31"/>
  <c r="N51" i="31"/>
  <c r="P50" i="31"/>
  <c r="O50" i="31"/>
  <c r="N50" i="31"/>
  <c r="P49" i="31"/>
  <c r="O49" i="31"/>
  <c r="N49" i="31"/>
  <c r="P46" i="31"/>
  <c r="O46" i="31"/>
  <c r="N46" i="31"/>
  <c r="P45" i="31"/>
  <c r="O45" i="31"/>
  <c r="N45" i="31"/>
  <c r="P44" i="31"/>
  <c r="O44" i="31"/>
  <c r="N44" i="31"/>
  <c r="P43" i="31"/>
  <c r="O43" i="31"/>
  <c r="N43" i="31"/>
  <c r="P42" i="31"/>
  <c r="O42" i="31"/>
  <c r="N42" i="31"/>
  <c r="P41" i="31"/>
  <c r="O41" i="31"/>
  <c r="N41" i="31"/>
  <c r="P40" i="31"/>
  <c r="O40" i="31"/>
  <c r="N40" i="31"/>
  <c r="P39" i="31"/>
  <c r="O39" i="31"/>
  <c r="N39" i="31"/>
  <c r="P38" i="31"/>
  <c r="O38" i="31"/>
  <c r="N38" i="31"/>
  <c r="P37" i="31"/>
  <c r="O37" i="31"/>
  <c r="N37" i="31"/>
  <c r="P15" i="31"/>
  <c r="P16" i="31"/>
  <c r="P17" i="31"/>
  <c r="P18" i="31"/>
  <c r="P19" i="31"/>
  <c r="P20" i="31"/>
  <c r="P21" i="31"/>
  <c r="P22" i="31"/>
  <c r="P23" i="31"/>
  <c r="P14" i="31"/>
  <c r="O15" i="31"/>
  <c r="O16" i="31"/>
  <c r="O17" i="31"/>
  <c r="O18" i="31"/>
  <c r="O19" i="31"/>
  <c r="O20" i="31"/>
  <c r="O21" i="31"/>
  <c r="O22" i="31"/>
  <c r="O23" i="31"/>
  <c r="O14" i="31"/>
  <c r="N15" i="31"/>
  <c r="N16" i="31"/>
  <c r="N17" i="31"/>
  <c r="N18" i="31"/>
  <c r="N19" i="31"/>
  <c r="N20" i="31"/>
  <c r="N21" i="31"/>
  <c r="N22" i="31"/>
  <c r="N23" i="31"/>
  <c r="N14" i="31"/>
  <c r="AS126" i="31" l="1"/>
  <c r="W126" i="31"/>
  <c r="BJ124" i="31"/>
  <c r="BI124" i="31"/>
  <c r="BG124" i="31"/>
  <c r="BD124" i="31"/>
  <c r="L124" i="31"/>
  <c r="Q124" i="31" s="1"/>
  <c r="BI123" i="31"/>
  <c r="BJ123" i="31" s="1"/>
  <c r="BG123" i="31"/>
  <c r="BD123" i="31"/>
  <c r="L123" i="31"/>
  <c r="Q123" i="31" s="1"/>
  <c r="BI122" i="31"/>
  <c r="BG122" i="31"/>
  <c r="L122" i="31"/>
  <c r="BD122" i="31" s="1"/>
  <c r="BJ121" i="31"/>
  <c r="BI121" i="31"/>
  <c r="L121" i="31"/>
  <c r="BJ120" i="31"/>
  <c r="BI120" i="31"/>
  <c r="BG120" i="31"/>
  <c r="BD120" i="31"/>
  <c r="L120" i="31"/>
  <c r="Q120" i="31" s="1"/>
  <c r="BI119" i="31"/>
  <c r="BJ119" i="31" s="1"/>
  <c r="BD119" i="31"/>
  <c r="L119" i="31"/>
  <c r="BG119" i="31" s="1"/>
  <c r="BI118" i="31"/>
  <c r="BJ118" i="31" s="1"/>
  <c r="BG118" i="31"/>
  <c r="L118" i="31"/>
  <c r="BD118" i="31" s="1"/>
  <c r="BJ117" i="31"/>
  <c r="BI117" i="31"/>
  <c r="L117" i="31"/>
  <c r="BJ116" i="31"/>
  <c r="BI116" i="31"/>
  <c r="BG116" i="31"/>
  <c r="BD116" i="31"/>
  <c r="L116" i="31"/>
  <c r="Q116" i="31" s="1"/>
  <c r="BI115" i="31"/>
  <c r="BI114" i="31" s="1"/>
  <c r="BG115" i="31"/>
  <c r="BD115" i="31"/>
  <c r="L115" i="31"/>
  <c r="Q115" i="31" s="1"/>
  <c r="BF114" i="31"/>
  <c r="BG114" i="31" s="1"/>
  <c r="BC114" i="31"/>
  <c r="BD114" i="31" s="1"/>
  <c r="BA114" i="31"/>
  <c r="AZ114" i="31"/>
  <c r="AY114" i="31"/>
  <c r="AX114" i="31"/>
  <c r="AW114" i="31"/>
  <c r="AV114" i="31"/>
  <c r="AU114" i="31"/>
  <c r="AT114" i="31"/>
  <c r="AS114" i="31"/>
  <c r="AR114" i="31"/>
  <c r="AQ114" i="31"/>
  <c r="AP114" i="31"/>
  <c r="AO114" i="31"/>
  <c r="AN114" i="31"/>
  <c r="AM114" i="31"/>
  <c r="AL114" i="31"/>
  <c r="AK114" i="31"/>
  <c r="AJ114" i="31"/>
  <c r="AI114" i="31"/>
  <c r="AH114" i="31"/>
  <c r="AG114" i="31"/>
  <c r="AF114" i="31"/>
  <c r="AE114" i="31"/>
  <c r="AD114" i="31"/>
  <c r="AC114" i="31"/>
  <c r="AB114" i="31"/>
  <c r="AA114" i="31"/>
  <c r="Z114" i="31"/>
  <c r="Y114" i="31"/>
  <c r="X114" i="31"/>
  <c r="W114" i="31"/>
  <c r="V114" i="31"/>
  <c r="U114" i="31"/>
  <c r="T114" i="31"/>
  <c r="S114" i="31"/>
  <c r="R114" i="31"/>
  <c r="P114" i="31"/>
  <c r="O114" i="31"/>
  <c r="N114" i="31"/>
  <c r="L114" i="31"/>
  <c r="BJ113" i="31"/>
  <c r="BI113" i="31"/>
  <c r="L113" i="31"/>
  <c r="BG113" i="31" s="1"/>
  <c r="BI112" i="31"/>
  <c r="BJ112" i="31" s="1"/>
  <c r="L112" i="31"/>
  <c r="BG112" i="31" s="1"/>
  <c r="BI111" i="31"/>
  <c r="BJ111" i="31" s="1"/>
  <c r="BG111" i="31"/>
  <c r="BD111" i="31"/>
  <c r="Q111" i="31"/>
  <c r="L111" i="31"/>
  <c r="BI110" i="31"/>
  <c r="BG110" i="31"/>
  <c r="L110" i="31"/>
  <c r="BD110" i="31" s="1"/>
  <c r="BI109" i="31"/>
  <c r="L109" i="31"/>
  <c r="BG109" i="31" s="1"/>
  <c r="BI108" i="31"/>
  <c r="BJ108" i="31" s="1"/>
  <c r="L108" i="31"/>
  <c r="BJ107" i="31"/>
  <c r="BI107" i="31"/>
  <c r="BG107" i="31"/>
  <c r="BD107" i="31"/>
  <c r="Q107" i="31"/>
  <c r="L107" i="31"/>
  <c r="BI106" i="31"/>
  <c r="BG106" i="31"/>
  <c r="BD106" i="31"/>
  <c r="L106" i="31"/>
  <c r="Q106" i="31" s="1"/>
  <c r="BJ105" i="31"/>
  <c r="BI105" i="31"/>
  <c r="L105" i="31"/>
  <c r="BG105" i="31" s="1"/>
  <c r="BI104" i="31"/>
  <c r="BI103" i="31" s="1"/>
  <c r="L104" i="31"/>
  <c r="BG104" i="31" s="1"/>
  <c r="BF103" i="31"/>
  <c r="BC103" i="31"/>
  <c r="BA103" i="31"/>
  <c r="AZ103" i="31"/>
  <c r="AZ126" i="31" s="1"/>
  <c r="AY103" i="31"/>
  <c r="AY126" i="31" s="1"/>
  <c r="AX103" i="31"/>
  <c r="AW103" i="31"/>
  <c r="AV103" i="31"/>
  <c r="AU103" i="31"/>
  <c r="AU126" i="31" s="1"/>
  <c r="AT103" i="31"/>
  <c r="AS103" i="31"/>
  <c r="AR103" i="31"/>
  <c r="AR126" i="31" s="1"/>
  <c r="AQ103" i="31"/>
  <c r="AQ126" i="31" s="1"/>
  <c r="AP103" i="31"/>
  <c r="AP126" i="31" s="1"/>
  <c r="AO103" i="31"/>
  <c r="AN103" i="31"/>
  <c r="AM103" i="31"/>
  <c r="AM126" i="31" s="1"/>
  <c r="AL103" i="31"/>
  <c r="AK103" i="31"/>
  <c r="AJ103" i="31"/>
  <c r="AJ126" i="31" s="1"/>
  <c r="AI103" i="31"/>
  <c r="AH103" i="31"/>
  <c r="AG103" i="31"/>
  <c r="AF103" i="31"/>
  <c r="AE103" i="31"/>
  <c r="AE126" i="31" s="1"/>
  <c r="AD103" i="31"/>
  <c r="AC103" i="31"/>
  <c r="AB103" i="31"/>
  <c r="AB126" i="31" s="1"/>
  <c r="AA103" i="31"/>
  <c r="AA126" i="31" s="1"/>
  <c r="Z103" i="31"/>
  <c r="Z126" i="31" s="1"/>
  <c r="Y103" i="31"/>
  <c r="X103" i="31"/>
  <c r="W103" i="31"/>
  <c r="V103" i="31"/>
  <c r="U103" i="31"/>
  <c r="T103" i="31"/>
  <c r="T126" i="31" s="1"/>
  <c r="S103" i="31"/>
  <c r="S126" i="31" s="1"/>
  <c r="R103" i="31"/>
  <c r="P103" i="31"/>
  <c r="O103" i="31"/>
  <c r="N103" i="31"/>
  <c r="BI102" i="31"/>
  <c r="BJ102" i="31" s="1"/>
  <c r="L102" i="31"/>
  <c r="BG102" i="31" s="1"/>
  <c r="BI101" i="31"/>
  <c r="BJ101" i="31" s="1"/>
  <c r="Q101" i="31"/>
  <c r="L101" i="31"/>
  <c r="BG101" i="31" s="1"/>
  <c r="BI100" i="31"/>
  <c r="BJ100" i="31" s="1"/>
  <c r="Q100" i="31"/>
  <c r="L100" i="31"/>
  <c r="BI99" i="31"/>
  <c r="BJ99" i="31" s="1"/>
  <c r="BG99" i="31"/>
  <c r="BD99" i="31"/>
  <c r="L99" i="31"/>
  <c r="Q99" i="31" s="1"/>
  <c r="BI98" i="31"/>
  <c r="BJ98" i="31" s="1"/>
  <c r="L98" i="31"/>
  <c r="BG98" i="31" s="1"/>
  <c r="BI97" i="31"/>
  <c r="Q97" i="31"/>
  <c r="L97" i="31"/>
  <c r="BG97" i="31" s="1"/>
  <c r="BI96" i="31"/>
  <c r="BJ96" i="31" s="1"/>
  <c r="Q96" i="31"/>
  <c r="L96" i="31"/>
  <c r="BI95" i="31"/>
  <c r="BJ95" i="31" s="1"/>
  <c r="BG95" i="31"/>
  <c r="BD95" i="31"/>
  <c r="L95" i="31"/>
  <c r="Q95" i="31" s="1"/>
  <c r="BI94" i="31"/>
  <c r="BI92" i="31" s="1"/>
  <c r="L94" i="31"/>
  <c r="BG94" i="31" s="1"/>
  <c r="BI93" i="31"/>
  <c r="BJ93" i="31" s="1"/>
  <c r="BG93" i="31"/>
  <c r="Q93" i="31"/>
  <c r="L93" i="31"/>
  <c r="BD93" i="31" s="1"/>
  <c r="BF92" i="31"/>
  <c r="BC92" i="31"/>
  <c r="BA92" i="31"/>
  <c r="AZ92" i="31"/>
  <c r="AY92" i="31"/>
  <c r="AX92" i="31"/>
  <c r="AW92" i="31"/>
  <c r="AV92" i="31"/>
  <c r="AU92" i="31"/>
  <c r="AT92" i="31"/>
  <c r="AS92" i="31"/>
  <c r="AR92" i="31"/>
  <c r="AQ92" i="31"/>
  <c r="AP92" i="31"/>
  <c r="AO92" i="31"/>
  <c r="AN92" i="31"/>
  <c r="AM92" i="31"/>
  <c r="AL92" i="31"/>
  <c r="AK92" i="31"/>
  <c r="AJ92" i="31"/>
  <c r="AI92" i="31"/>
  <c r="AH92" i="31"/>
  <c r="AG92" i="31"/>
  <c r="AF92" i="31"/>
  <c r="AE92" i="31"/>
  <c r="AD92" i="31"/>
  <c r="AC92" i="31"/>
  <c r="AB92" i="31"/>
  <c r="AA92" i="31"/>
  <c r="Z92" i="31"/>
  <c r="Y92" i="31"/>
  <c r="X92" i="31"/>
  <c r="W92" i="31"/>
  <c r="V92" i="31"/>
  <c r="U92" i="31"/>
  <c r="T92" i="31"/>
  <c r="S92" i="31"/>
  <c r="R92" i="31"/>
  <c r="P92" i="31"/>
  <c r="O92" i="31"/>
  <c r="N92" i="31"/>
  <c r="BI91" i="31"/>
  <c r="BJ91" i="31" s="1"/>
  <c r="L91" i="31"/>
  <c r="BI90" i="31"/>
  <c r="BJ90" i="31" s="1"/>
  <c r="BG90" i="31"/>
  <c r="BD90" i="31"/>
  <c r="Q90" i="31"/>
  <c r="L90" i="31"/>
  <c r="BI89" i="31"/>
  <c r="Q89" i="31"/>
  <c r="L89" i="31"/>
  <c r="BG89" i="31" s="1"/>
  <c r="BJ88" i="31"/>
  <c r="BI88" i="31"/>
  <c r="BD88" i="31"/>
  <c r="Q88" i="31"/>
  <c r="L88" i="31"/>
  <c r="BG88" i="31" s="1"/>
  <c r="BI87" i="31"/>
  <c r="BJ87" i="31" s="1"/>
  <c r="L87" i="31"/>
  <c r="BI86" i="31"/>
  <c r="BJ86" i="31" s="1"/>
  <c r="BG86" i="31"/>
  <c r="BD86" i="31"/>
  <c r="Q86" i="31"/>
  <c r="L86" i="31"/>
  <c r="BI85" i="31"/>
  <c r="BG85" i="31"/>
  <c r="Q85" i="31"/>
  <c r="L85" i="31"/>
  <c r="BD85" i="31" s="1"/>
  <c r="BI84" i="31"/>
  <c r="L84" i="31"/>
  <c r="BG84" i="31" s="1"/>
  <c r="BI83" i="31"/>
  <c r="BJ83" i="31" s="1"/>
  <c r="BG83" i="31"/>
  <c r="L83" i="31"/>
  <c r="BI82" i="31"/>
  <c r="BI81" i="31" s="1"/>
  <c r="BJ81" i="31" s="1"/>
  <c r="BG82" i="31"/>
  <c r="BD82" i="31"/>
  <c r="Q82" i="31"/>
  <c r="L82" i="31"/>
  <c r="BF81" i="31"/>
  <c r="BC81" i="31"/>
  <c r="BA81" i="31"/>
  <c r="AZ81" i="31"/>
  <c r="AY81" i="31"/>
  <c r="AX81" i="31"/>
  <c r="AW81" i="31"/>
  <c r="AV81" i="31"/>
  <c r="AU81" i="31"/>
  <c r="AT81" i="31"/>
  <c r="AS81" i="31"/>
  <c r="AR81" i="31"/>
  <c r="AQ81" i="31"/>
  <c r="AP81" i="31"/>
  <c r="AO81" i="31"/>
  <c r="AN81" i="31"/>
  <c r="AM81" i="31"/>
  <c r="AL81" i="31"/>
  <c r="AK81" i="31"/>
  <c r="AJ81" i="31"/>
  <c r="AI81" i="31"/>
  <c r="AH81" i="31"/>
  <c r="AG81" i="31"/>
  <c r="AF81" i="31"/>
  <c r="AE81" i="31"/>
  <c r="AD81" i="31"/>
  <c r="AC81" i="31"/>
  <c r="AB81" i="31"/>
  <c r="AA81" i="31"/>
  <c r="Z81" i="31"/>
  <c r="Y81" i="31"/>
  <c r="X81" i="31"/>
  <c r="W81" i="31"/>
  <c r="V81" i="31"/>
  <c r="U81" i="31"/>
  <c r="T81" i="31"/>
  <c r="S81" i="31"/>
  <c r="R81" i="31"/>
  <c r="P81" i="31"/>
  <c r="O81" i="31"/>
  <c r="N81" i="31"/>
  <c r="L81" i="31"/>
  <c r="BG81" i="31" s="1"/>
  <c r="BI80" i="31"/>
  <c r="BG80" i="31"/>
  <c r="L80" i="31"/>
  <c r="BD80" i="31" s="1"/>
  <c r="BJ79" i="31"/>
  <c r="BI79" i="31"/>
  <c r="Q79" i="31"/>
  <c r="L79" i="31"/>
  <c r="BJ78" i="31"/>
  <c r="BI78" i="31"/>
  <c r="BG78" i="31"/>
  <c r="BD78" i="31"/>
  <c r="L78" i="31"/>
  <c r="Q78" i="31" s="1"/>
  <c r="BI77" i="31"/>
  <c r="BI70" i="31" s="1"/>
  <c r="BD77" i="31"/>
  <c r="L77" i="31"/>
  <c r="Q77" i="31" s="1"/>
  <c r="BI76" i="31"/>
  <c r="BG76" i="31"/>
  <c r="BD76" i="31"/>
  <c r="Q76" i="31"/>
  <c r="L76" i="31"/>
  <c r="BJ75" i="31"/>
  <c r="BI75" i="31"/>
  <c r="Q75" i="31"/>
  <c r="L75" i="31"/>
  <c r="BI74" i="31"/>
  <c r="L74" i="31"/>
  <c r="Q74" i="31" s="1"/>
  <c r="BI73" i="31"/>
  <c r="BJ73" i="31" s="1"/>
  <c r="L73" i="31"/>
  <c r="BG73" i="31" s="1"/>
  <c r="BI72" i="31"/>
  <c r="BG72" i="31"/>
  <c r="BD72" i="31"/>
  <c r="Q72" i="31"/>
  <c r="L72" i="31"/>
  <c r="BI71" i="31"/>
  <c r="L71" i="31"/>
  <c r="BG71" i="31" s="1"/>
  <c r="BF70" i="31"/>
  <c r="BC70" i="31"/>
  <c r="BA70" i="31"/>
  <c r="AZ70" i="31"/>
  <c r="AY70" i="31"/>
  <c r="AX70" i="31"/>
  <c r="AW70" i="31"/>
  <c r="AV70" i="31"/>
  <c r="AU70" i="31"/>
  <c r="AT70" i="31"/>
  <c r="AS70" i="31"/>
  <c r="AR70" i="31"/>
  <c r="AQ70" i="31"/>
  <c r="AP70" i="31"/>
  <c r="AO70" i="31"/>
  <c r="AN70" i="31"/>
  <c r="AM70" i="31"/>
  <c r="AL70" i="31"/>
  <c r="AK70" i="31"/>
  <c r="AJ70" i="31"/>
  <c r="AI70" i="31"/>
  <c r="AH70" i="31"/>
  <c r="AG70" i="31"/>
  <c r="AF70" i="31"/>
  <c r="AE70" i="31"/>
  <c r="AD70" i="31"/>
  <c r="AC70" i="31"/>
  <c r="AB70" i="31"/>
  <c r="AA70" i="31"/>
  <c r="Z70" i="31"/>
  <c r="Y70" i="31"/>
  <c r="X70" i="31"/>
  <c r="W70" i="31"/>
  <c r="V70" i="31"/>
  <c r="U70" i="31"/>
  <c r="T70" i="31"/>
  <c r="S70" i="31"/>
  <c r="R70" i="31"/>
  <c r="P70" i="31"/>
  <c r="O70" i="31"/>
  <c r="N70" i="31"/>
  <c r="BI69" i="31"/>
  <c r="BJ69" i="31" s="1"/>
  <c r="BG69" i="31"/>
  <c r="BD69" i="31"/>
  <c r="Q69" i="31"/>
  <c r="L69" i="31"/>
  <c r="BI68" i="31"/>
  <c r="BJ68" i="31" s="1"/>
  <c r="BD68" i="31"/>
  <c r="L68" i="31"/>
  <c r="Q68" i="31" s="1"/>
  <c r="BI67" i="31"/>
  <c r="L67" i="31"/>
  <c r="BJ67" i="31" s="1"/>
  <c r="BI66" i="31"/>
  <c r="BJ66" i="31" s="1"/>
  <c r="BG66" i="31"/>
  <c r="Q66" i="31"/>
  <c r="L66" i="31"/>
  <c r="BD66" i="31" s="1"/>
  <c r="BJ65" i="31"/>
  <c r="BI65" i="31"/>
  <c r="BG65" i="31"/>
  <c r="BD65" i="31"/>
  <c r="Q65" i="31"/>
  <c r="L65" i="31"/>
  <c r="BJ64" i="31"/>
  <c r="BI64" i="31"/>
  <c r="BG64" i="31"/>
  <c r="Q64" i="31"/>
  <c r="L64" i="31"/>
  <c r="BD64" i="31" s="1"/>
  <c r="BJ63" i="31"/>
  <c r="BI63" i="31"/>
  <c r="BG63" i="31"/>
  <c r="BD63" i="31"/>
  <c r="Q63" i="31"/>
  <c r="L63" i="31"/>
  <c r="BJ62" i="31"/>
  <c r="BI62" i="31"/>
  <c r="L62" i="31"/>
  <c r="BD62" i="31" s="1"/>
  <c r="BI61" i="31"/>
  <c r="BJ61" i="31" s="1"/>
  <c r="BG61" i="31"/>
  <c r="BD61" i="31"/>
  <c r="Q61" i="31"/>
  <c r="L61" i="31"/>
  <c r="BI60" i="31"/>
  <c r="L60" i="31"/>
  <c r="BG60" i="31" s="1"/>
  <c r="BF59" i="31"/>
  <c r="BC59" i="31"/>
  <c r="BA59" i="31"/>
  <c r="BA47" i="31" s="1"/>
  <c r="AZ59" i="31"/>
  <c r="AY59" i="31"/>
  <c r="AX59" i="31"/>
  <c r="AW59" i="31"/>
  <c r="AV59" i="31"/>
  <c r="AU59" i="31"/>
  <c r="AT59" i="31"/>
  <c r="AS59" i="31"/>
  <c r="AR59" i="31"/>
  <c r="AQ59" i="31"/>
  <c r="AQ47" i="31" s="1"/>
  <c r="AP59" i="31"/>
  <c r="AO59" i="31"/>
  <c r="AN59" i="31"/>
  <c r="AM59" i="31"/>
  <c r="AL59" i="31"/>
  <c r="AK59" i="31"/>
  <c r="AK47" i="31" s="1"/>
  <c r="AJ59" i="31"/>
  <c r="AI59" i="31"/>
  <c r="AI47" i="31" s="1"/>
  <c r="AI126" i="31" s="1"/>
  <c r="AH59" i="31"/>
  <c r="AG59" i="31"/>
  <c r="AF59" i="31"/>
  <c r="AE59" i="31"/>
  <c r="AD59" i="31"/>
  <c r="AC59" i="31"/>
  <c r="AC47" i="31" s="1"/>
  <c r="AB59" i="31"/>
  <c r="AA59" i="31"/>
  <c r="AA47" i="31" s="1"/>
  <c r="Z59" i="31"/>
  <c r="Y59" i="31"/>
  <c r="X59" i="31"/>
  <c r="W59" i="31"/>
  <c r="V59" i="31"/>
  <c r="U59" i="31"/>
  <c r="U47" i="31" s="1"/>
  <c r="T59" i="31"/>
  <c r="S59" i="31"/>
  <c r="S47" i="31" s="1"/>
  <c r="R59" i="31"/>
  <c r="P59" i="31"/>
  <c r="O59" i="31"/>
  <c r="N59" i="31"/>
  <c r="BI58" i="31"/>
  <c r="BI48" i="31" s="1"/>
  <c r="Q58" i="31"/>
  <c r="L58" i="31"/>
  <c r="BG58" i="31" s="1"/>
  <c r="BI57" i="31"/>
  <c r="L57" i="31"/>
  <c r="Q57" i="31" s="1"/>
  <c r="BI56" i="31"/>
  <c r="BJ56" i="31" s="1"/>
  <c r="L56" i="31"/>
  <c r="BG56" i="31" s="1"/>
  <c r="BI55" i="31"/>
  <c r="BG55" i="31"/>
  <c r="Q55" i="31"/>
  <c r="L55" i="31"/>
  <c r="BD55" i="31" s="1"/>
  <c r="BI54" i="31"/>
  <c r="L54" i="31"/>
  <c r="BG54" i="31" s="1"/>
  <c r="BI53" i="31"/>
  <c r="BJ53" i="31" s="1"/>
  <c r="BG53" i="31"/>
  <c r="BD53" i="31"/>
  <c r="L53" i="31"/>
  <c r="Q53" i="31" s="1"/>
  <c r="BJ52" i="31"/>
  <c r="BI52" i="31"/>
  <c r="BG52" i="31"/>
  <c r="Q52" i="31"/>
  <c r="L52" i="31"/>
  <c r="BD52" i="31" s="1"/>
  <c r="BI51" i="31"/>
  <c r="L51" i="31"/>
  <c r="BG51" i="31" s="1"/>
  <c r="BI50" i="31"/>
  <c r="BJ50" i="31" s="1"/>
  <c r="Q50" i="31"/>
  <c r="L50" i="31"/>
  <c r="BG50" i="31" s="1"/>
  <c r="BJ49" i="31"/>
  <c r="BI49" i="31"/>
  <c r="BG49" i="31"/>
  <c r="L49" i="31"/>
  <c r="BF48" i="31"/>
  <c r="BF47" i="31" s="1"/>
  <c r="BC48" i="31"/>
  <c r="BC47" i="31" s="1"/>
  <c r="BA48" i="31"/>
  <c r="AZ48" i="31"/>
  <c r="AZ47" i="31" s="1"/>
  <c r="AY48" i="31"/>
  <c r="AX48" i="31"/>
  <c r="AX47" i="31" s="1"/>
  <c r="AW48" i="31"/>
  <c r="AV48" i="31"/>
  <c r="AV47" i="31" s="1"/>
  <c r="AU48" i="31"/>
  <c r="AT48" i="31"/>
  <c r="AT47" i="31" s="1"/>
  <c r="AS48" i="31"/>
  <c r="AR48" i="31"/>
  <c r="AR47" i="31" s="1"/>
  <c r="AQ48" i="31"/>
  <c r="AP48" i="31"/>
  <c r="AO48" i="31"/>
  <c r="AO47" i="31" s="1"/>
  <c r="AN48" i="31"/>
  <c r="AN47" i="31" s="1"/>
  <c r="AM48" i="31"/>
  <c r="AL48" i="31"/>
  <c r="AL47" i="31" s="1"/>
  <c r="AK48" i="31"/>
  <c r="AJ48" i="31"/>
  <c r="AJ47" i="31" s="1"/>
  <c r="AI48" i="31"/>
  <c r="AH48" i="31"/>
  <c r="AH47" i="31" s="1"/>
  <c r="AG48" i="31"/>
  <c r="AF48" i="31"/>
  <c r="AF47" i="31" s="1"/>
  <c r="AE48" i="31"/>
  <c r="AD48" i="31"/>
  <c r="AD47" i="31" s="1"/>
  <c r="AC48" i="31"/>
  <c r="AB48" i="31"/>
  <c r="AB47" i="31" s="1"/>
  <c r="AA48" i="31"/>
  <c r="Z48" i="31"/>
  <c r="Y48" i="31"/>
  <c r="X48" i="31"/>
  <c r="W48" i="31"/>
  <c r="V48" i="31"/>
  <c r="V47" i="31" s="1"/>
  <c r="U48" i="31"/>
  <c r="T48" i="31"/>
  <c r="T47" i="31" s="1"/>
  <c r="S48" i="31"/>
  <c r="R48" i="31"/>
  <c r="R47" i="31" s="1"/>
  <c r="P48" i="31"/>
  <c r="P47" i="31" s="1"/>
  <c r="O48" i="31"/>
  <c r="N48" i="31"/>
  <c r="N47" i="31" s="1"/>
  <c r="AY47" i="31"/>
  <c r="AW47" i="31"/>
  <c r="AU47" i="31"/>
  <c r="AS47" i="31"/>
  <c r="AP47" i="31"/>
  <c r="AM47" i="31"/>
  <c r="AG47" i="31"/>
  <c r="AE47" i="31"/>
  <c r="Z47" i="31"/>
  <c r="Y47" i="31"/>
  <c r="X47" i="31"/>
  <c r="W47" i="31"/>
  <c r="BI46" i="31"/>
  <c r="BJ46" i="31" s="1"/>
  <c r="BG46" i="31"/>
  <c r="BD46" i="31"/>
  <c r="Q46" i="31"/>
  <c r="L46" i="31"/>
  <c r="BJ45" i="31"/>
  <c r="BI45" i="31"/>
  <c r="L45" i="31"/>
  <c r="BG45" i="31" s="1"/>
  <c r="BI44" i="31"/>
  <c r="BJ44" i="31" s="1"/>
  <c r="BD44" i="31"/>
  <c r="L44" i="31"/>
  <c r="Q44" i="31" s="1"/>
  <c r="BJ43" i="31"/>
  <c r="BI43" i="31"/>
  <c r="BG43" i="31"/>
  <c r="BD43" i="31"/>
  <c r="Q43" i="31"/>
  <c r="L43" i="31"/>
  <c r="BI42" i="31"/>
  <c r="BJ42" i="31" s="1"/>
  <c r="L42" i="31"/>
  <c r="BG42" i="31" s="1"/>
  <c r="BI41" i="31"/>
  <c r="BJ41" i="31" s="1"/>
  <c r="Q41" i="31"/>
  <c r="L41" i="31"/>
  <c r="BG41" i="31" s="1"/>
  <c r="BI40" i="31"/>
  <c r="L40" i="31"/>
  <c r="Q40" i="31" s="1"/>
  <c r="BI39" i="31"/>
  <c r="BI36" i="31" s="1"/>
  <c r="BJ36" i="31" s="1"/>
  <c r="L39" i="31"/>
  <c r="BG39" i="31" s="1"/>
  <c r="BI38" i="31"/>
  <c r="BG38" i="31"/>
  <c r="Q38" i="31"/>
  <c r="L38" i="31"/>
  <c r="BD38" i="31" s="1"/>
  <c r="BJ37" i="31"/>
  <c r="BI37" i="31"/>
  <c r="BD37" i="31"/>
  <c r="AC37" i="31"/>
  <c r="Q37" i="31"/>
  <c r="L37" i="31"/>
  <c r="BG37" i="31" s="1"/>
  <c r="BF36" i="31"/>
  <c r="BC36" i="31"/>
  <c r="BA36" i="31"/>
  <c r="AZ36" i="31"/>
  <c r="AY36" i="31"/>
  <c r="AX36" i="31"/>
  <c r="AW36" i="31"/>
  <c r="AV36" i="31"/>
  <c r="AU36" i="31"/>
  <c r="AT36" i="31"/>
  <c r="AS36" i="31"/>
  <c r="AR36" i="31"/>
  <c r="AQ36" i="31"/>
  <c r="AP36" i="31"/>
  <c r="AO36" i="31"/>
  <c r="AN36" i="31"/>
  <c r="AM36" i="31"/>
  <c r="AL36" i="31"/>
  <c r="AK36" i="31"/>
  <c r="AJ36" i="31"/>
  <c r="AI36" i="31"/>
  <c r="AH36" i="31"/>
  <c r="AG36" i="31"/>
  <c r="AF36" i="31"/>
  <c r="AE36" i="31"/>
  <c r="AD36" i="31"/>
  <c r="AC36" i="31"/>
  <c r="AB36" i="31"/>
  <c r="AA36" i="31"/>
  <c r="Z36" i="31"/>
  <c r="Y36" i="31"/>
  <c r="X36" i="31"/>
  <c r="W36" i="31"/>
  <c r="V36" i="31"/>
  <c r="U36" i="31"/>
  <c r="T36" i="31"/>
  <c r="S36" i="31"/>
  <c r="R36" i="31"/>
  <c r="P36" i="31"/>
  <c r="O36" i="31"/>
  <c r="N36" i="31"/>
  <c r="L36" i="31"/>
  <c r="BG36" i="31" s="1"/>
  <c r="BI35" i="31"/>
  <c r="BJ35" i="31" s="1"/>
  <c r="BF35" i="31"/>
  <c r="BG35" i="31" s="1"/>
  <c r="L35" i="31"/>
  <c r="BD35" i="31" s="1"/>
  <c r="BF34" i="31"/>
  <c r="BI34" i="31" s="1"/>
  <c r="BJ34" i="31" s="1"/>
  <c r="L34" i="31"/>
  <c r="Q34" i="31" s="1"/>
  <c r="BF33" i="31"/>
  <c r="BI33" i="31" s="1"/>
  <c r="BJ33" i="31" s="1"/>
  <c r="BD33" i="31"/>
  <c r="Q33" i="31"/>
  <c r="L33" i="31"/>
  <c r="BF32" i="31"/>
  <c r="BI32" i="31" s="1"/>
  <c r="BJ32" i="31" s="1"/>
  <c r="L32" i="31"/>
  <c r="BG32" i="31" s="1"/>
  <c r="BF31" i="31"/>
  <c r="BI31" i="31" s="1"/>
  <c r="BJ31" i="31" s="1"/>
  <c r="L31" i="31"/>
  <c r="BG31" i="31" s="1"/>
  <c r="BG30" i="31"/>
  <c r="BF30" i="31"/>
  <c r="BI30" i="31" s="1"/>
  <c r="BJ30" i="31" s="1"/>
  <c r="BD30" i="31"/>
  <c r="L30" i="31"/>
  <c r="Q30" i="31" s="1"/>
  <c r="BI29" i="31"/>
  <c r="BJ29" i="31" s="1"/>
  <c r="BF29" i="31"/>
  <c r="BD29" i="31"/>
  <c r="L29" i="31"/>
  <c r="Q29" i="31" s="1"/>
  <c r="BI28" i="31"/>
  <c r="BJ28" i="31" s="1"/>
  <c r="BF28" i="31"/>
  <c r="Q28" i="31"/>
  <c r="L28" i="31"/>
  <c r="BG28" i="31" s="1"/>
  <c r="BG27" i="31"/>
  <c r="BF27" i="31"/>
  <c r="BI27" i="31" s="1"/>
  <c r="BJ27" i="31" s="1"/>
  <c r="Q27" i="31"/>
  <c r="L27" i="31"/>
  <c r="BD27" i="31" s="1"/>
  <c r="BJ26" i="31"/>
  <c r="BI26" i="31"/>
  <c r="BG26" i="31"/>
  <c r="BF26" i="31"/>
  <c r="BD26" i="31"/>
  <c r="L26" i="31"/>
  <c r="Q26" i="31" s="1"/>
  <c r="BJ25" i="31"/>
  <c r="BI25" i="31"/>
  <c r="BG25" i="31"/>
  <c r="BF25" i="31"/>
  <c r="BD25" i="31"/>
  <c r="Q25" i="31"/>
  <c r="L25" i="31"/>
  <c r="BF24" i="31"/>
  <c r="BI24" i="31" s="1"/>
  <c r="BJ24" i="31" s="1"/>
  <c r="Q24" i="31"/>
  <c r="L24" i="31"/>
  <c r="BD24" i="31" s="1"/>
  <c r="BF23" i="31"/>
  <c r="BI23" i="31" s="1"/>
  <c r="BJ23" i="31" s="1"/>
  <c r="Q23" i="31"/>
  <c r="L23" i="31"/>
  <c r="BD23" i="31" s="1"/>
  <c r="BJ22" i="31"/>
  <c r="BG22" i="31"/>
  <c r="BF22" i="31"/>
  <c r="BI22" i="31" s="1"/>
  <c r="BD22" i="31"/>
  <c r="Q22" i="31"/>
  <c r="L22" i="31"/>
  <c r="BF21" i="31"/>
  <c r="BG21" i="31" s="1"/>
  <c r="BD21" i="31"/>
  <c r="L21" i="31"/>
  <c r="Q21" i="31" s="1"/>
  <c r="BJ20" i="31"/>
  <c r="BI20" i="31"/>
  <c r="BG20" i="31"/>
  <c r="BF20" i="31"/>
  <c r="BD20" i="31"/>
  <c r="Q20" i="31"/>
  <c r="L20" i="31"/>
  <c r="BF19" i="31"/>
  <c r="BI19" i="31" s="1"/>
  <c r="BJ19" i="31" s="1"/>
  <c r="L19" i="31"/>
  <c r="BD19" i="31" s="1"/>
  <c r="BF18" i="31"/>
  <c r="BI18" i="31" s="1"/>
  <c r="BJ18" i="31" s="1"/>
  <c r="BD18" i="31"/>
  <c r="Q18" i="31"/>
  <c r="L18" i="31"/>
  <c r="BI17" i="31"/>
  <c r="BF17" i="31"/>
  <c r="BG17" i="31" s="1"/>
  <c r="L17" i="31"/>
  <c r="BJ17" i="31" s="1"/>
  <c r="BI16" i="31"/>
  <c r="BJ16" i="31" s="1"/>
  <c r="BG16" i="31"/>
  <c r="BF16" i="31"/>
  <c r="BD16" i="31"/>
  <c r="Q16" i="31"/>
  <c r="L16" i="31"/>
  <c r="BF15" i="31"/>
  <c r="BI15" i="31" s="1"/>
  <c r="BJ15" i="31" s="1"/>
  <c r="L15" i="31"/>
  <c r="BG15" i="31" s="1"/>
  <c r="L14" i="31"/>
  <c r="BD14" i="31" s="1"/>
  <c r="BC13" i="31"/>
  <c r="BA13" i="31"/>
  <c r="AZ13" i="31"/>
  <c r="AY13" i="31"/>
  <c r="AX13" i="31"/>
  <c r="AW13" i="31"/>
  <c r="AV13" i="31"/>
  <c r="AU13" i="31"/>
  <c r="AT13" i="31"/>
  <c r="AS13" i="31"/>
  <c r="AR13" i="31"/>
  <c r="AQ13" i="31"/>
  <c r="AP13" i="31"/>
  <c r="AO13" i="31"/>
  <c r="AN13" i="31"/>
  <c r="AM13" i="31"/>
  <c r="AL13" i="31"/>
  <c r="AK13" i="31"/>
  <c r="AJ13" i="31"/>
  <c r="AI13" i="31"/>
  <c r="AH13" i="31"/>
  <c r="AG13" i="31"/>
  <c r="AF13" i="31"/>
  <c r="AE13" i="31"/>
  <c r="AD13" i="31"/>
  <c r="AC13" i="31"/>
  <c r="AB13" i="31"/>
  <c r="AA13" i="31"/>
  <c r="Z13" i="31"/>
  <c r="X13" i="31"/>
  <c r="W13" i="31"/>
  <c r="V13" i="31"/>
  <c r="U13" i="31"/>
  <c r="T13" i="31"/>
  <c r="S13" i="31"/>
  <c r="R13" i="31"/>
  <c r="P13" i="31"/>
  <c r="O13" i="31"/>
  <c r="N13" i="31"/>
  <c r="R11" i="31" a="1"/>
  <c r="R11" i="31" s="1"/>
  <c r="E9" i="31"/>
  <c r="D9" i="31"/>
  <c r="J8" i="31"/>
  <c r="D8" i="31"/>
  <c r="E8" i="31" s="1"/>
  <c r="J7" i="31"/>
  <c r="D7" i="31"/>
  <c r="J6" i="31"/>
  <c r="F6" i="31"/>
  <c r="G6" i="31" s="1"/>
  <c r="J5" i="31"/>
  <c r="F5" i="31"/>
  <c r="G5" i="31" s="1"/>
  <c r="J4" i="31"/>
  <c r="F4" i="31"/>
  <c r="G4" i="31" s="1"/>
  <c r="H4" i="31" s="1"/>
  <c r="J3" i="31"/>
  <c r="F3" i="31"/>
  <c r="G3" i="31" s="1"/>
  <c r="J2" i="31"/>
  <c r="F2" i="31"/>
  <c r="G2" i="31" s="1"/>
  <c r="B38" i="11"/>
  <c r="BF285" i="4"/>
  <c r="BC285" i="4"/>
  <c r="BA285" i="4"/>
  <c r="AZ285" i="4"/>
  <c r="AY285" i="4"/>
  <c r="AX285" i="4"/>
  <c r="AW285" i="4"/>
  <c r="AV285" i="4"/>
  <c r="AU285" i="4"/>
  <c r="AT285" i="4"/>
  <c r="AS285" i="4"/>
  <c r="AR285" i="4"/>
  <c r="AQ285" i="4"/>
  <c r="AP285" i="4"/>
  <c r="AO285" i="4"/>
  <c r="AN285" i="4"/>
  <c r="AM285" i="4"/>
  <c r="AL285" i="4"/>
  <c r="AK285" i="4"/>
  <c r="AJ285" i="4"/>
  <c r="AI285" i="4"/>
  <c r="AH285" i="4"/>
  <c r="AG285" i="4"/>
  <c r="AF285" i="4"/>
  <c r="AE285" i="4"/>
  <c r="AD285" i="4"/>
  <c r="AC285" i="4"/>
  <c r="AB285" i="4"/>
  <c r="AA285" i="4"/>
  <c r="Z285" i="4"/>
  <c r="Y285" i="4"/>
  <c r="X285" i="4"/>
  <c r="W285" i="4"/>
  <c r="V285" i="4"/>
  <c r="U285" i="4"/>
  <c r="T285" i="4"/>
  <c r="S285" i="4"/>
  <c r="R285" i="4"/>
  <c r="B58" i="11" a="1"/>
  <c r="B58" i="11" s="1"/>
  <c r="B53" i="11"/>
  <c r="B51" i="11"/>
  <c r="B49" i="11"/>
  <c r="B47" i="11"/>
  <c r="B45" i="11"/>
  <c r="B35" i="11"/>
  <c r="B32" i="11"/>
  <c r="B29" i="11"/>
  <c r="B26" i="11"/>
  <c r="B23" i="11"/>
  <c r="B20" i="11"/>
  <c r="F3" i="4"/>
  <c r="F4" i="4"/>
  <c r="F5" i="4"/>
  <c r="F6" i="4"/>
  <c r="F2" i="4"/>
  <c r="G2" i="4" s="1"/>
  <c r="D9" i="4"/>
  <c r="D8" i="4"/>
  <c r="D7" i="4"/>
  <c r="P47" i="4"/>
  <c r="O47" i="4"/>
  <c r="N47" i="4"/>
  <c r="R11" i="4" a="1"/>
  <c r="R11" i="4" s="1"/>
  <c r="J3" i="4"/>
  <c r="J4" i="4"/>
  <c r="J5" i="4"/>
  <c r="J6" i="4"/>
  <c r="J7" i="4"/>
  <c r="J8" i="4"/>
  <c r="J2" i="4"/>
  <c r="Q284" i="4"/>
  <c r="Q195" i="4"/>
  <c r="Q194" i="4"/>
  <c r="Q193" i="4"/>
  <c r="Q192" i="4"/>
  <c r="Q191" i="4"/>
  <c r="Q190" i="4"/>
  <c r="Q189" i="4"/>
  <c r="Q188" i="4"/>
  <c r="Q187" i="4"/>
  <c r="Q186" i="4"/>
  <c r="Q127" i="4"/>
  <c r="Q126" i="4"/>
  <c r="Q125" i="4"/>
  <c r="Q124" i="4"/>
  <c r="Q123" i="4"/>
  <c r="Q122" i="4"/>
  <c r="Q121" i="4"/>
  <c r="Q120" i="4"/>
  <c r="Q119" i="4"/>
  <c r="Q118" i="4"/>
  <c r="Q93" i="4"/>
  <c r="Q92" i="4"/>
  <c r="Q91" i="4"/>
  <c r="Q90" i="4"/>
  <c r="Q89" i="4"/>
  <c r="Q88" i="4"/>
  <c r="Q87" i="4"/>
  <c r="Q86" i="4"/>
  <c r="Q85" i="4"/>
  <c r="Q84" i="4" l="1"/>
  <c r="L83" i="4"/>
  <c r="E8" i="4"/>
  <c r="E9" i="4"/>
  <c r="Q285" i="4"/>
  <c r="Q150" i="4"/>
  <c r="Q114" i="31"/>
  <c r="Q81" i="31"/>
  <c r="O47" i="31"/>
  <c r="Q36" i="31"/>
  <c r="H3" i="31"/>
  <c r="AS128" i="31"/>
  <c r="R126" i="31"/>
  <c r="Z127" i="31"/>
  <c r="Z128" i="31"/>
  <c r="AH126" i="31"/>
  <c r="AP127" i="31"/>
  <c r="AP128" i="31"/>
  <c r="AX126" i="31"/>
  <c r="S127" i="31"/>
  <c r="S128" i="31" s="1"/>
  <c r="AA127" i="31"/>
  <c r="AA128" i="31"/>
  <c r="AQ127" i="31"/>
  <c r="AQ128" i="31" s="1"/>
  <c r="AY127" i="31"/>
  <c r="AY128" i="31"/>
  <c r="T127" i="31"/>
  <c r="T128" i="31"/>
  <c r="AB128" i="31"/>
  <c r="AB127" i="31"/>
  <c r="AJ127" i="31"/>
  <c r="AJ128" i="31" s="1"/>
  <c r="AR127" i="31"/>
  <c r="AR128" i="31" s="1"/>
  <c r="AZ127" i="31"/>
  <c r="AZ128" i="31" s="1"/>
  <c r="H5" i="31"/>
  <c r="U126" i="31"/>
  <c r="AC126" i="31"/>
  <c r="AK126" i="31"/>
  <c r="BA126" i="31"/>
  <c r="Q5" i="31"/>
  <c r="Q6" i="31"/>
  <c r="Q2" i="31"/>
  <c r="Q3" i="31"/>
  <c r="Q4" i="31"/>
  <c r="H2" i="31"/>
  <c r="H6" i="31"/>
  <c r="V126" i="31"/>
  <c r="AD126" i="31"/>
  <c r="AL126" i="31"/>
  <c r="AT126" i="31"/>
  <c r="BC126" i="31"/>
  <c r="AE127" i="31"/>
  <c r="AE128" i="31" s="1"/>
  <c r="AM128" i="31"/>
  <c r="AM127" i="31"/>
  <c r="AU127" i="31"/>
  <c r="AU128" i="31" s="1"/>
  <c r="AI127" i="31"/>
  <c r="AI128" i="31"/>
  <c r="N126" i="31"/>
  <c r="N127" i="31" s="1"/>
  <c r="Q17" i="31"/>
  <c r="BG19" i="31"/>
  <c r="BG24" i="31"/>
  <c r="BD28" i="31"/>
  <c r="BG29" i="31"/>
  <c r="Q32" i="31"/>
  <c r="BG34" i="31"/>
  <c r="BJ39" i="31"/>
  <c r="BD41" i="31"/>
  <c r="BG44" i="31"/>
  <c r="BD48" i="31"/>
  <c r="Q51" i="31"/>
  <c r="Q54" i="31"/>
  <c r="BJ55" i="31"/>
  <c r="BD57" i="31"/>
  <c r="BJ58" i="31"/>
  <c r="Q60" i="31"/>
  <c r="Q67" i="31"/>
  <c r="BG68" i="31"/>
  <c r="Q71" i="31"/>
  <c r="BJ72" i="31"/>
  <c r="BD74" i="31"/>
  <c r="BG77" i="31"/>
  <c r="BG79" i="31"/>
  <c r="BD79" i="31"/>
  <c r="BJ80" i="31"/>
  <c r="BJ94" i="31"/>
  <c r="Q98" i="31"/>
  <c r="BD101" i="31"/>
  <c r="Q109" i="31"/>
  <c r="BJ110" i="31"/>
  <c r="BG117" i="31"/>
  <c r="BD117" i="31"/>
  <c r="BD17" i="31"/>
  <c r="BD32" i="31"/>
  <c r="BD51" i="31"/>
  <c r="BD54" i="31"/>
  <c r="BG57" i="31"/>
  <c r="L59" i="31"/>
  <c r="BD60" i="31"/>
  <c r="BD67" i="31"/>
  <c r="L70" i="31"/>
  <c r="Q70" i="31" s="1"/>
  <c r="BD71" i="31"/>
  <c r="BG74" i="31"/>
  <c r="BD87" i="31"/>
  <c r="Q87" i="31"/>
  <c r="L92" i="31"/>
  <c r="BJ92" i="31" s="1"/>
  <c r="BD98" i="31"/>
  <c r="BD109" i="31"/>
  <c r="BJ114" i="31"/>
  <c r="Q117" i="31"/>
  <c r="Q122" i="31"/>
  <c r="W127" i="31"/>
  <c r="W128" i="31" s="1"/>
  <c r="AS127" i="31"/>
  <c r="BD104" i="31"/>
  <c r="Q104" i="31"/>
  <c r="L103" i="31"/>
  <c r="BD112" i="31"/>
  <c r="Q112" i="31"/>
  <c r="L13" i="31"/>
  <c r="BD13" i="31" s="1"/>
  <c r="Q14" i="31"/>
  <c r="Q15" i="31"/>
  <c r="BG18" i="31"/>
  <c r="BG23" i="31"/>
  <c r="Q31" i="31"/>
  <c r="BG33" i="31"/>
  <c r="BJ38" i="31"/>
  <c r="BD40" i="31"/>
  <c r="Q56" i="31"/>
  <c r="BG67" i="31"/>
  <c r="Q73" i="31"/>
  <c r="BJ77" i="31"/>
  <c r="Q84" i="31"/>
  <c r="BJ85" i="31"/>
  <c r="BG87" i="31"/>
  <c r="Q92" i="31"/>
  <c r="BD92" i="31"/>
  <c r="BG100" i="31"/>
  <c r="BD100" i="31"/>
  <c r="O126" i="31"/>
  <c r="O127" i="31" s="1"/>
  <c r="BJ104" i="31"/>
  <c r="BJ115" i="31"/>
  <c r="Q119" i="31"/>
  <c r="Y14" i="31"/>
  <c r="BD15" i="31"/>
  <c r="BD31" i="31"/>
  <c r="BD36" i="31"/>
  <c r="BG40" i="31"/>
  <c r="BJ51" i="31"/>
  <c r="BJ54" i="31"/>
  <c r="BD56" i="31"/>
  <c r="BJ57" i="31"/>
  <c r="BI59" i="31"/>
  <c r="BJ59" i="31" s="1"/>
  <c r="BJ71" i="31"/>
  <c r="BD73" i="31"/>
  <c r="BJ74" i="31"/>
  <c r="BD81" i="31"/>
  <c r="BD84" i="31"/>
  <c r="P126" i="31"/>
  <c r="P127" i="31" s="1"/>
  <c r="X126" i="31"/>
  <c r="AF126" i="31"/>
  <c r="AN126" i="31"/>
  <c r="AV126" i="31"/>
  <c r="BD108" i="31"/>
  <c r="Q108" i="31"/>
  <c r="BJ109" i="31"/>
  <c r="Q35" i="31"/>
  <c r="Q39" i="31"/>
  <c r="Q42" i="31"/>
  <c r="Q45" i="31"/>
  <c r="BD50" i="31"/>
  <c r="BJ60" i="31"/>
  <c r="Q62" i="31"/>
  <c r="BG75" i="31"/>
  <c r="BD75" i="31"/>
  <c r="BJ76" i="31"/>
  <c r="BJ82" i="31"/>
  <c r="BD89" i="31"/>
  <c r="Q94" i="31"/>
  <c r="BD97" i="31"/>
  <c r="Q102" i="31"/>
  <c r="Q103" i="31"/>
  <c r="AG126" i="31"/>
  <c r="AO126" i="31"/>
  <c r="AW126" i="31"/>
  <c r="BG103" i="31"/>
  <c r="Q105" i="31"/>
  <c r="BJ106" i="31"/>
  <c r="BG108" i="31"/>
  <c r="Q113" i="31"/>
  <c r="BG121" i="31"/>
  <c r="BD121" i="31"/>
  <c r="BJ122" i="31"/>
  <c r="BD39" i="31"/>
  <c r="BJ40" i="31"/>
  <c r="BD42" i="31"/>
  <c r="BD45" i="31"/>
  <c r="Q49" i="31"/>
  <c r="L48" i="31"/>
  <c r="BG62" i="31"/>
  <c r="Q80" i="31"/>
  <c r="BD83" i="31"/>
  <c r="Q83" i="31"/>
  <c r="BJ84" i="31"/>
  <c r="BD91" i="31"/>
  <c r="Q91" i="31"/>
  <c r="BD94" i="31"/>
  <c r="BD102" i="31"/>
  <c r="BD105" i="31"/>
  <c r="Q110" i="31"/>
  <c r="BD113" i="31"/>
  <c r="Q118" i="31"/>
  <c r="Q121" i="31"/>
  <c r="Q19" i="31"/>
  <c r="BI21" i="31"/>
  <c r="BJ21" i="31" s="1"/>
  <c r="BD34" i="31"/>
  <c r="BD49" i="31"/>
  <c r="BD58" i="31"/>
  <c r="BJ89" i="31"/>
  <c r="BG91" i="31"/>
  <c r="BG96" i="31"/>
  <c r="BD96" i="31"/>
  <c r="BJ97" i="31"/>
  <c r="BI285" i="4"/>
  <c r="Q13" i="4"/>
  <c r="N81" i="4"/>
  <c r="P81" i="4"/>
  <c r="O81" i="4"/>
  <c r="O320" i="4" s="1"/>
  <c r="Q83" i="4" l="1"/>
  <c r="L82" i="4"/>
  <c r="BD285" i="4"/>
  <c r="N320" i="4"/>
  <c r="N321" i="4" s="1"/>
  <c r="BJ285" i="4"/>
  <c r="P320" i="4"/>
  <c r="P321" i="4" s="1"/>
  <c r="BG285" i="4"/>
  <c r="AX127" i="31"/>
  <c r="AX128" i="31"/>
  <c r="AW127" i="31"/>
  <c r="AW128" i="31"/>
  <c r="AO127" i="31"/>
  <c r="AO128" i="31" s="1"/>
  <c r="AN127" i="31"/>
  <c r="AN128" i="31" s="1"/>
  <c r="L47" i="31"/>
  <c r="AG127" i="31"/>
  <c r="AG128" i="31" s="1"/>
  <c r="AF128" i="31"/>
  <c r="AF127" i="31"/>
  <c r="BD70" i="31"/>
  <c r="BD103" i="31"/>
  <c r="AT127" i="31"/>
  <c r="AT128" i="31" s="1"/>
  <c r="BG70" i="31"/>
  <c r="AH127" i="31"/>
  <c r="AH128" i="31" s="1"/>
  <c r="AK128" i="31"/>
  <c r="AK127" i="31"/>
  <c r="BG59" i="31"/>
  <c r="BD59" i="31"/>
  <c r="AD127" i="31"/>
  <c r="AD128" i="31" s="1"/>
  <c r="BJ70" i="31"/>
  <c r="BJ48" i="31"/>
  <c r="X128" i="31"/>
  <c r="X127" i="31"/>
  <c r="AL127" i="31"/>
  <c r="AL128" i="31" s="1"/>
  <c r="BG92" i="31"/>
  <c r="BG48" i="31"/>
  <c r="BJ103" i="31"/>
  <c r="V127" i="31"/>
  <c r="V128" i="31" s="1"/>
  <c r="Q59" i="31"/>
  <c r="BI47" i="31"/>
  <c r="R127" i="31"/>
  <c r="R128" i="31"/>
  <c r="Y13" i="31"/>
  <c r="Y126" i="31" s="1"/>
  <c r="BF14" i="31"/>
  <c r="Q48" i="31"/>
  <c r="BA128" i="31"/>
  <c r="BA127" i="31"/>
  <c r="AV127" i="31"/>
  <c r="AV128" i="31" s="1"/>
  <c r="AC128" i="31"/>
  <c r="AC127" i="31"/>
  <c r="Q13" i="31"/>
  <c r="BC128" i="31"/>
  <c r="BC127" i="31"/>
  <c r="U127" i="31"/>
  <c r="U128" i="31"/>
  <c r="O321" i="4"/>
  <c r="BG47" i="31" l="1"/>
  <c r="BD47" i="31"/>
  <c r="Q47" i="31"/>
  <c r="BJ47" i="31"/>
  <c r="L126" i="31"/>
  <c r="BG14" i="31"/>
  <c r="BF13" i="31"/>
  <c r="BI14" i="31"/>
  <c r="Y127" i="31"/>
  <c r="Y128" i="31"/>
  <c r="BI13" i="31" l="1"/>
  <c r="BJ14" i="31"/>
  <c r="BG13" i="31"/>
  <c r="BF126" i="31"/>
  <c r="L127" i="31"/>
  <c r="BD127" i="31" s="1"/>
  <c r="BD126" i="31"/>
  <c r="BF24" i="4"/>
  <c r="BI24" i="4" s="1"/>
  <c r="BC13" i="4"/>
  <c r="BA13" i="4"/>
  <c r="AZ13" i="4"/>
  <c r="AY13" i="4"/>
  <c r="AX13" i="4"/>
  <c r="AW13" i="4"/>
  <c r="AV13" i="4"/>
  <c r="AU13" i="4"/>
  <c r="AT13" i="4"/>
  <c r="AS13" i="4"/>
  <c r="AR13" i="4"/>
  <c r="AQ13" i="4"/>
  <c r="AP13" i="4"/>
  <c r="AO13" i="4"/>
  <c r="AN13" i="4"/>
  <c r="AM13" i="4"/>
  <c r="AL13" i="4"/>
  <c r="AK13" i="4"/>
  <c r="AJ13" i="4"/>
  <c r="AI13" i="4"/>
  <c r="AH13" i="4"/>
  <c r="AG13" i="4"/>
  <c r="AF13" i="4"/>
  <c r="AE13" i="4"/>
  <c r="AD13" i="4"/>
  <c r="AC13" i="4"/>
  <c r="AB13" i="4"/>
  <c r="AA13" i="4"/>
  <c r="Z13" i="4"/>
  <c r="X13" i="4"/>
  <c r="W13" i="4"/>
  <c r="V13" i="4"/>
  <c r="U13" i="4"/>
  <c r="T13" i="4"/>
  <c r="S13" i="4"/>
  <c r="R13" i="4"/>
  <c r="BF184" i="4"/>
  <c r="BC184" i="4"/>
  <c r="BA184" i="4"/>
  <c r="AZ184" i="4"/>
  <c r="AY184" i="4"/>
  <c r="AX184" i="4"/>
  <c r="AW184" i="4"/>
  <c r="AV184" i="4"/>
  <c r="AU184" i="4"/>
  <c r="AT184" i="4"/>
  <c r="AS184" i="4"/>
  <c r="AR184" i="4"/>
  <c r="AQ184" i="4"/>
  <c r="AP184" i="4"/>
  <c r="AO184" i="4"/>
  <c r="AN184" i="4"/>
  <c r="AM184" i="4"/>
  <c r="AL184" i="4"/>
  <c r="AK184" i="4"/>
  <c r="AJ184" i="4"/>
  <c r="AI184" i="4"/>
  <c r="AH184" i="4"/>
  <c r="AG184" i="4"/>
  <c r="AF184" i="4"/>
  <c r="AE184" i="4"/>
  <c r="AD184" i="4"/>
  <c r="AC184" i="4"/>
  <c r="AB184" i="4"/>
  <c r="AA184" i="4"/>
  <c r="Z184" i="4"/>
  <c r="Y184" i="4"/>
  <c r="X184" i="4"/>
  <c r="W184" i="4"/>
  <c r="V184" i="4"/>
  <c r="U184" i="4"/>
  <c r="T184" i="4"/>
  <c r="S184" i="4"/>
  <c r="R184" i="4"/>
  <c r="AO23" i="17"/>
  <c r="F12" i="20"/>
  <c r="E12" i="20"/>
  <c r="D12" i="20"/>
  <c r="F4" i="20"/>
  <c r="E4" i="20"/>
  <c r="D4" i="20"/>
  <c r="C4" i="20"/>
  <c r="G35" i="19"/>
  <c r="F35" i="19"/>
  <c r="E35" i="19"/>
  <c r="D35" i="19"/>
  <c r="BI284" i="4"/>
  <c r="BI195" i="4"/>
  <c r="BI194" i="4"/>
  <c r="BI193" i="4"/>
  <c r="BI192" i="4"/>
  <c r="BI191" i="4"/>
  <c r="BI190" i="4"/>
  <c r="BI189" i="4"/>
  <c r="BI188" i="4"/>
  <c r="BI187" i="4"/>
  <c r="BI186" i="4"/>
  <c r="BI161" i="4"/>
  <c r="BI160" i="4"/>
  <c r="BI159" i="4"/>
  <c r="BI158" i="4"/>
  <c r="BI157" i="4"/>
  <c r="BI156" i="4"/>
  <c r="BI155" i="4"/>
  <c r="BI154" i="4"/>
  <c r="BI153" i="4"/>
  <c r="BI152" i="4"/>
  <c r="BI127" i="4"/>
  <c r="BI126" i="4"/>
  <c r="BI125" i="4"/>
  <c r="BI124" i="4"/>
  <c r="BI123" i="4"/>
  <c r="BI122" i="4"/>
  <c r="BI121" i="4"/>
  <c r="BI120" i="4"/>
  <c r="BI119" i="4"/>
  <c r="BI118" i="4"/>
  <c r="BI93" i="4"/>
  <c r="BI92" i="4"/>
  <c r="BI91" i="4"/>
  <c r="BI90" i="4"/>
  <c r="BI89" i="4"/>
  <c r="BI88" i="4"/>
  <c r="BI87" i="4"/>
  <c r="BI86" i="4"/>
  <c r="BI85" i="4"/>
  <c r="BI84" i="4"/>
  <c r="BI58" i="4"/>
  <c r="BI57" i="4"/>
  <c r="BI56" i="4"/>
  <c r="BI55" i="4"/>
  <c r="BI54" i="4"/>
  <c r="BI53" i="4"/>
  <c r="BI52" i="4"/>
  <c r="BI51" i="4"/>
  <c r="BI50" i="4"/>
  <c r="BI49" i="4"/>
  <c r="BJ13" i="31" l="1"/>
  <c r="BI126" i="31"/>
  <c r="BD128" i="31"/>
  <c r="L128" i="31"/>
  <c r="D6" i="31" s="1"/>
  <c r="BF128" i="31"/>
  <c r="BG128" i="31" s="1"/>
  <c r="BG126" i="31"/>
  <c r="BF127" i="31"/>
  <c r="BG127" i="31" s="1"/>
  <c r="BG122" i="4"/>
  <c r="BG194" i="4"/>
  <c r="BG154" i="4"/>
  <c r="BG55" i="4"/>
  <c r="BJ161" i="4"/>
  <c r="BG56" i="4"/>
  <c r="BD186" i="4"/>
  <c r="BD88" i="4"/>
  <c r="Y15" i="4"/>
  <c r="Y13" i="4" s="1"/>
  <c r="BG90" i="4"/>
  <c r="BG155" i="4"/>
  <c r="BG187" i="4"/>
  <c r="BG195" i="4"/>
  <c r="AC49" i="4"/>
  <c r="BG58" i="4"/>
  <c r="BG91" i="4"/>
  <c r="BG124" i="4"/>
  <c r="BG156" i="4"/>
  <c r="BG188" i="4"/>
  <c r="BG51" i="4"/>
  <c r="BD84" i="4"/>
  <c r="BG92" i="4"/>
  <c r="BG157" i="4"/>
  <c r="BG189" i="4"/>
  <c r="BG52" i="4"/>
  <c r="BG85" i="4"/>
  <c r="BG93" i="4"/>
  <c r="BG126" i="4"/>
  <c r="BD158" i="4"/>
  <c r="BD190" i="4"/>
  <c r="BG53" i="4"/>
  <c r="BD86" i="4"/>
  <c r="BG118" i="4"/>
  <c r="BG127" i="4"/>
  <c r="BG159" i="4"/>
  <c r="BG191" i="4"/>
  <c r="BG54" i="4"/>
  <c r="BG87" i="4"/>
  <c r="BD120" i="4"/>
  <c r="BG152" i="4"/>
  <c r="BD160" i="4"/>
  <c r="BD192" i="4"/>
  <c r="BG284" i="4"/>
  <c r="BG119" i="4"/>
  <c r="BJ24" i="4"/>
  <c r="BI184" i="4"/>
  <c r="BJ56" i="4"/>
  <c r="BG158" i="4"/>
  <c r="BJ158" i="4"/>
  <c r="D9" i="20"/>
  <c r="D13" i="20"/>
  <c r="E9" i="20"/>
  <c r="E11" i="20"/>
  <c r="E13" i="20"/>
  <c r="F9" i="20"/>
  <c r="F13" i="20"/>
  <c r="BG120" i="4"/>
  <c r="BJ160" i="4"/>
  <c r="BJ153" i="4"/>
  <c r="BD51" i="4"/>
  <c r="BG84" i="4"/>
  <c r="BG121" i="4"/>
  <c r="BD121" i="4"/>
  <c r="BG123" i="4"/>
  <c r="BD123" i="4"/>
  <c r="BG160" i="4"/>
  <c r="BG88" i="4"/>
  <c r="BJ58" i="4"/>
  <c r="BJ155" i="4"/>
  <c r="BJ192" i="4"/>
  <c r="BJ121" i="4"/>
  <c r="BD55" i="4"/>
  <c r="BD191" i="4"/>
  <c r="BJ57" i="4"/>
  <c r="BJ193" i="4"/>
  <c r="BD156" i="4"/>
  <c r="BJ86" i="4"/>
  <c r="BD152" i="4"/>
  <c r="BJ50" i="4"/>
  <c r="BG192" i="4"/>
  <c r="BJ55" i="4"/>
  <c r="BJ188" i="4"/>
  <c r="BD56" i="4"/>
  <c r="BJ85" i="4"/>
  <c r="BJ88" i="4"/>
  <c r="BJ120" i="4"/>
  <c r="BD161" i="4"/>
  <c r="BG161" i="4"/>
  <c r="BG125" i="4"/>
  <c r="BD125" i="4"/>
  <c r="BG89" i="4"/>
  <c r="BG153" i="4"/>
  <c r="BD153" i="4"/>
  <c r="BD57" i="4"/>
  <c r="BD122" i="4"/>
  <c r="BD154" i="4"/>
  <c r="BG57" i="4"/>
  <c r="BJ122" i="4"/>
  <c r="BJ159" i="4"/>
  <c r="BD50" i="4"/>
  <c r="BD58" i="4"/>
  <c r="BD91" i="4"/>
  <c r="BD155" i="4"/>
  <c r="BD193" i="4"/>
  <c r="BG50" i="4"/>
  <c r="BG193" i="4"/>
  <c r="BJ84" i="4"/>
  <c r="BJ91" i="4"/>
  <c r="BJ123" i="4"/>
  <c r="BJ154" i="4"/>
  <c r="BG186" i="4"/>
  <c r="BJ194" i="4"/>
  <c r="BD194" i="4"/>
  <c r="BD85" i="4"/>
  <c r="BD93" i="4"/>
  <c r="BD157" i="4"/>
  <c r="BD195" i="4"/>
  <c r="BJ51" i="4"/>
  <c r="BJ93" i="4"/>
  <c r="BJ125" i="4"/>
  <c r="BJ195" i="4"/>
  <c r="BD118" i="4"/>
  <c r="BD188" i="4"/>
  <c r="BJ118" i="4"/>
  <c r="BJ156" i="4"/>
  <c r="BD87" i="4"/>
  <c r="BD159" i="4"/>
  <c r="BD189" i="4"/>
  <c r="BJ87" i="4"/>
  <c r="BI127" i="31" l="1"/>
  <c r="BJ127" i="31" s="1"/>
  <c r="BJ126" i="31"/>
  <c r="E7" i="31"/>
  <c r="L2" i="31"/>
  <c r="L4" i="31"/>
  <c r="L3" i="31"/>
  <c r="L7" i="31"/>
  <c r="L5" i="31"/>
  <c r="L8" i="31"/>
  <c r="L6" i="31"/>
  <c r="BD187" i="4"/>
  <c r="BJ92" i="4"/>
  <c r="BJ152" i="4"/>
  <c r="BJ124" i="4"/>
  <c r="BJ187" i="4"/>
  <c r="BG86" i="4"/>
  <c r="BD52" i="4"/>
  <c r="L47" i="4"/>
  <c r="Q47" i="4" s="1"/>
  <c r="BD92" i="4"/>
  <c r="BJ127" i="4"/>
  <c r="BJ126" i="4"/>
  <c r="BG190" i="4"/>
  <c r="BJ191" i="4"/>
  <c r="BD126" i="4"/>
  <c r="BD124" i="4"/>
  <c r="BJ157" i="4"/>
  <c r="BD127" i="4"/>
  <c r="BJ190" i="4"/>
  <c r="BJ186" i="4"/>
  <c r="BD119" i="4"/>
  <c r="BJ119" i="4"/>
  <c r="BJ189" i="4"/>
  <c r="Q82" i="4"/>
  <c r="BG49" i="4"/>
  <c r="BJ53" i="4"/>
  <c r="BJ52" i="4"/>
  <c r="Q218" i="4"/>
  <c r="BJ89" i="4"/>
  <c r="BJ284" i="4"/>
  <c r="Q251" i="4"/>
  <c r="BD53" i="4"/>
  <c r="BD54" i="4"/>
  <c r="BJ54" i="4"/>
  <c r="BD284" i="4"/>
  <c r="BD90" i="4"/>
  <c r="BJ49" i="4"/>
  <c r="BJ90" i="4"/>
  <c r="BD49" i="4"/>
  <c r="BD89" i="4"/>
  <c r="Q184" i="4"/>
  <c r="BD24" i="4"/>
  <c r="BG24" i="4"/>
  <c r="D10" i="20"/>
  <c r="D11" i="20"/>
  <c r="E10" i="20"/>
  <c r="F10" i="20"/>
  <c r="F11" i="20"/>
  <c r="AX150" i="4"/>
  <c r="AY150" i="4"/>
  <c r="AZ150" i="4"/>
  <c r="BA150" i="4"/>
  <c r="S150" i="4"/>
  <c r="H52" i="19"/>
  <c r="H48" i="19"/>
  <c r="G52" i="19"/>
  <c r="G48" i="19"/>
  <c r="F52" i="19"/>
  <c r="F48" i="19"/>
  <c r="E52" i="19"/>
  <c r="E48" i="19"/>
  <c r="D52" i="19"/>
  <c r="D48" i="19"/>
  <c r="Q116" i="4" l="1"/>
  <c r="L81" i="4"/>
  <c r="BI128" i="31"/>
  <c r="BJ128" i="31" s="1"/>
  <c r="Q81" i="4" l="1"/>
  <c r="D14" i="20"/>
  <c r="D8" i="20"/>
  <c r="F8" i="20"/>
  <c r="E36" i="19" a="1"/>
  <c r="E36" i="19" s="1"/>
  <c r="E37" i="19" a="1"/>
  <c r="E37" i="19" s="1"/>
  <c r="E41" i="19" a="1"/>
  <c r="E41" i="19" s="1"/>
  <c r="E40" i="19" a="1"/>
  <c r="E40" i="19" s="1"/>
  <c r="E38" i="19" a="1"/>
  <c r="E38" i="19" s="1"/>
  <c r="E39" i="19" a="1"/>
  <c r="E39" i="19" s="1"/>
  <c r="E42" i="19" a="1"/>
  <c r="E42" i="19" s="1"/>
  <c r="I11" i="19"/>
  <c r="B5" i="20"/>
  <c r="E8" i="20" l="1"/>
  <c r="F37" i="19" a="1"/>
  <c r="F37" i="19" s="1"/>
  <c r="F36" i="19" a="1"/>
  <c r="F36" i="19" s="1"/>
  <c r="F42" i="19" a="1"/>
  <c r="F42" i="19" s="1"/>
  <c r="D47" i="19"/>
  <c r="H51" i="19"/>
  <c r="H47" i="19"/>
  <c r="E14" i="20" l="1"/>
  <c r="F41" i="19" a="1"/>
  <c r="F41" i="19" s="1"/>
  <c r="F40" i="19" a="1"/>
  <c r="F40" i="19" s="1"/>
  <c r="F39" i="19" a="1"/>
  <c r="F39" i="19" s="1"/>
  <c r="F38" i="19" a="1"/>
  <c r="F38" i="19" s="1"/>
  <c r="G41" i="19" a="1"/>
  <c r="G41" i="19" s="1"/>
  <c r="G36" i="19" a="1"/>
  <c r="G36" i="19" s="1"/>
  <c r="G42" i="19" a="1"/>
  <c r="G42" i="19" s="1"/>
  <c r="G40" i="19" a="1"/>
  <c r="G40" i="19" s="1"/>
  <c r="F14" i="20"/>
  <c r="G38" i="19" a="1"/>
  <c r="G38" i="19" s="1"/>
  <c r="G37" i="19" a="1"/>
  <c r="G37" i="19" s="1"/>
  <c r="G39" i="19" a="1"/>
  <c r="G39" i="19" s="1"/>
  <c r="H49" i="19"/>
  <c r="H53" i="19"/>
  <c r="F11" i="19"/>
  <c r="I10" i="19"/>
  <c r="F10" i="19"/>
  <c r="G72" i="19"/>
  <c r="F72" i="19"/>
  <c r="E72" i="19"/>
  <c r="D72" i="19"/>
  <c r="I63" i="19"/>
  <c r="I62" i="19"/>
  <c r="I61" i="19"/>
  <c r="I60" i="19"/>
  <c r="C55" i="19"/>
  <c r="C52" i="19"/>
  <c r="G51" i="19"/>
  <c r="F51" i="19"/>
  <c r="E51" i="19"/>
  <c r="D51" i="19"/>
  <c r="C51" i="19"/>
  <c r="C48" i="19"/>
  <c r="G47" i="19"/>
  <c r="F47" i="19"/>
  <c r="E47" i="19"/>
  <c r="C47" i="19"/>
  <c r="C43" i="19"/>
  <c r="C13" i="19"/>
  <c r="F9" i="19"/>
  <c r="R47" i="4"/>
  <c r="U47" i="4"/>
  <c r="V47" i="4"/>
  <c r="W47" i="4"/>
  <c r="X47" i="4"/>
  <c r="Y47" i="4"/>
  <c r="Z47" i="4"/>
  <c r="AA47" i="4"/>
  <c r="AB47" i="4"/>
  <c r="AC47" i="4"/>
  <c r="AD47" i="4"/>
  <c r="AE47" i="4"/>
  <c r="AF47" i="4"/>
  <c r="AG47" i="4"/>
  <c r="AH47" i="4"/>
  <c r="AI47" i="4"/>
  <c r="AJ47" i="4"/>
  <c r="AK47" i="4"/>
  <c r="AL47" i="4"/>
  <c r="AM47" i="4"/>
  <c r="AN47" i="4"/>
  <c r="AO47" i="4"/>
  <c r="AP47" i="4"/>
  <c r="AQ47" i="4"/>
  <c r="AR47" i="4"/>
  <c r="AS47" i="4"/>
  <c r="AT47" i="4"/>
  <c r="AU47" i="4"/>
  <c r="AV47" i="4"/>
  <c r="AW47" i="4"/>
  <c r="AX47" i="4"/>
  <c r="AY47" i="4"/>
  <c r="AZ47" i="4"/>
  <c r="BA47" i="4"/>
  <c r="BC47" i="4"/>
  <c r="F53" i="19" l="1"/>
  <c r="I51" i="19"/>
  <c r="I48" i="19"/>
  <c r="I52" i="19"/>
  <c r="I47" i="19"/>
  <c r="D49" i="19"/>
  <c r="F49" i="19"/>
  <c r="D53" i="19"/>
  <c r="G53" i="19"/>
  <c r="I72" i="19"/>
  <c r="E49" i="19"/>
  <c r="G49" i="19"/>
  <c r="E53" i="19"/>
  <c r="I49" i="19" l="1"/>
  <c r="I53" i="19"/>
  <c r="R150" i="4" l="1"/>
  <c r="R82" i="4"/>
  <c r="X251" i="4"/>
  <c r="R116" i="4"/>
  <c r="S116" i="4"/>
  <c r="AX82" i="4"/>
  <c r="AY82" i="4"/>
  <c r="AY116" i="4"/>
  <c r="AZ82" i="4"/>
  <c r="AZ116" i="4"/>
  <c r="BA82" i="4"/>
  <c r="BA116" i="4"/>
  <c r="R218" i="4"/>
  <c r="AX218" i="4"/>
  <c r="AY218" i="4"/>
  <c r="AZ218" i="4"/>
  <c r="BA218" i="4"/>
  <c r="R251" i="4"/>
  <c r="U251" i="4"/>
  <c r="V251" i="4"/>
  <c r="W251" i="4"/>
  <c r="Y251" i="4"/>
  <c r="AA251" i="4"/>
  <c r="AB251" i="4"/>
  <c r="AC251" i="4"/>
  <c r="AE251" i="4"/>
  <c r="AF251" i="4"/>
  <c r="AG251" i="4"/>
  <c r="AH251" i="4"/>
  <c r="AI251" i="4"/>
  <c r="AJ251" i="4"/>
  <c r="AK251" i="4"/>
  <c r="AL251" i="4"/>
  <c r="AM251" i="4"/>
  <c r="AN251" i="4"/>
  <c r="AO251" i="4"/>
  <c r="AQ251" i="4"/>
  <c r="AR251" i="4"/>
  <c r="AS251" i="4"/>
  <c r="AT251" i="4"/>
  <c r="AU251" i="4"/>
  <c r="AV251" i="4"/>
  <c r="AW251" i="4"/>
  <c r="AX251" i="4"/>
  <c r="AY251" i="4"/>
  <c r="AZ251" i="4"/>
  <c r="BA251" i="4"/>
  <c r="BC82" i="4"/>
  <c r="BC116" i="4"/>
  <c r="BC150" i="4"/>
  <c r="BC251" i="4"/>
  <c r="BC218" i="4"/>
  <c r="AZ81" i="4" l="1"/>
  <c r="BA81" i="4"/>
  <c r="R81" i="4"/>
  <c r="AY81" i="4"/>
  <c r="BC81" i="4"/>
  <c r="BD17" i="4"/>
  <c r="T47" i="4"/>
  <c r="BD47" i="4"/>
  <c r="BC320" i="4" l="1"/>
  <c r="BC321" i="4" s="1"/>
  <c r="BC322" i="4" s="1"/>
  <c r="AX116" i="4"/>
  <c r="AX81" i="4" s="1"/>
  <c r="BD16" i="4"/>
  <c r="BD18" i="4"/>
  <c r="BD19" i="4"/>
  <c r="BD20" i="4"/>
  <c r="BD21" i="4"/>
  <c r="BD22" i="4"/>
  <c r="BD23" i="4"/>
  <c r="S47" i="4"/>
  <c r="C9" i="20" s="1"/>
  <c r="BD15" i="4"/>
  <c r="B11" i="17" l="1"/>
  <c r="B10" i="17" s="1"/>
  <c r="B17" i="17"/>
  <c r="AW150" i="4"/>
  <c r="T150" i="4"/>
  <c r="BF23" i="4"/>
  <c r="BI23" i="4" s="1"/>
  <c r="BJ23" i="4" s="1"/>
  <c r="AW218" i="4"/>
  <c r="AV116" i="4"/>
  <c r="AW116" i="4"/>
  <c r="H9" i="20"/>
  <c r="BD218" i="4"/>
  <c r="BD251" i="4"/>
  <c r="BF47" i="4"/>
  <c r="AQ218" i="4"/>
  <c r="AA218" i="4"/>
  <c r="AD251" i="4"/>
  <c r="T218" i="4"/>
  <c r="BF22" i="4"/>
  <c r="BI22" i="4" s="1"/>
  <c r="BJ22" i="4" s="1"/>
  <c r="BF16" i="4"/>
  <c r="BI16" i="4" s="1"/>
  <c r="BJ16" i="4" s="1"/>
  <c r="BF17" i="4"/>
  <c r="BI17" i="4" s="1"/>
  <c r="BJ17" i="4" s="1"/>
  <c r="AH218" i="4"/>
  <c r="Z251" i="4"/>
  <c r="BF15" i="4"/>
  <c r="AV218" i="4"/>
  <c r="AN218" i="4"/>
  <c r="AF218" i="4"/>
  <c r="X218" i="4"/>
  <c r="W218" i="4"/>
  <c r="AT218" i="4"/>
  <c r="AL218" i="4"/>
  <c r="AD218" i="4"/>
  <c r="V218" i="4"/>
  <c r="AU218" i="4"/>
  <c r="AE218" i="4"/>
  <c r="AS218" i="4"/>
  <c r="AK218" i="4"/>
  <c r="U218" i="4"/>
  <c r="AM218" i="4"/>
  <c r="AC218" i="4"/>
  <c r="AR218" i="4"/>
  <c r="AJ218" i="4"/>
  <c r="AB218" i="4"/>
  <c r="S251" i="4"/>
  <c r="AP218" i="4"/>
  <c r="Z218" i="4"/>
  <c r="BF21" i="4"/>
  <c r="BI21" i="4" s="1"/>
  <c r="BJ21" i="4" s="1"/>
  <c r="AP251" i="4"/>
  <c r="AO218" i="4"/>
  <c r="AG218" i="4"/>
  <c r="Y218" i="4"/>
  <c r="AF150" i="4"/>
  <c r="BF20" i="4"/>
  <c r="BF19" i="4"/>
  <c r="S218" i="4"/>
  <c r="AU116" i="4"/>
  <c r="AT116" i="4"/>
  <c r="AS116" i="4"/>
  <c r="AR116" i="4"/>
  <c r="AQ116" i="4"/>
  <c r="AP116" i="4"/>
  <c r="AO116" i="4"/>
  <c r="AN116" i="4"/>
  <c r="AM116" i="4"/>
  <c r="AL116" i="4"/>
  <c r="AK116" i="4"/>
  <c r="AJ116" i="4"/>
  <c r="AI116" i="4"/>
  <c r="AH116" i="4"/>
  <c r="AG116" i="4"/>
  <c r="AF116" i="4"/>
  <c r="AE116" i="4"/>
  <c r="AD116" i="4"/>
  <c r="AC116" i="4"/>
  <c r="AB116" i="4"/>
  <c r="AA116" i="4"/>
  <c r="Z116" i="4"/>
  <c r="Y116" i="4"/>
  <c r="X116" i="4"/>
  <c r="W116" i="4"/>
  <c r="V116" i="4"/>
  <c r="U116" i="4"/>
  <c r="AI150" i="4"/>
  <c r="AU150" i="4"/>
  <c r="BF18" i="4"/>
  <c r="T251" i="4"/>
  <c r="AI218" i="4"/>
  <c r="B15" i="17"/>
  <c r="BI15" i="4" l="1"/>
  <c r="BF13" i="4"/>
  <c r="B19" i="17"/>
  <c r="B18" i="17" s="1"/>
  <c r="BD184" i="4"/>
  <c r="BG23" i="4"/>
  <c r="B16" i="17"/>
  <c r="C12" i="20"/>
  <c r="AC150" i="4"/>
  <c r="W150" i="4"/>
  <c r="BG21" i="4"/>
  <c r="AR150" i="4"/>
  <c r="AL150" i="4"/>
  <c r="Z150" i="4"/>
  <c r="AO150" i="4"/>
  <c r="AV82" i="4"/>
  <c r="AW82" i="4"/>
  <c r="AW81" i="4" s="1"/>
  <c r="BF251" i="4"/>
  <c r="BG251" i="4" s="1"/>
  <c r="AT150" i="4"/>
  <c r="AQ150" i="4"/>
  <c r="AN150" i="4"/>
  <c r="AK150" i="4"/>
  <c r="AH150" i="4"/>
  <c r="AE150" i="4"/>
  <c r="AB150" i="4"/>
  <c r="Y150" i="4"/>
  <c r="V150" i="4"/>
  <c r="AV150" i="4"/>
  <c r="AS150" i="4"/>
  <c r="AP150" i="4"/>
  <c r="AM150" i="4"/>
  <c r="AJ150" i="4"/>
  <c r="AG150" i="4"/>
  <c r="AD150" i="4"/>
  <c r="AA150" i="4"/>
  <c r="X150" i="4"/>
  <c r="U150" i="4"/>
  <c r="C13" i="20"/>
  <c r="BI47" i="4"/>
  <c r="BG47" i="4"/>
  <c r="BG16" i="4"/>
  <c r="BG22" i="4"/>
  <c r="BG17" i="4"/>
  <c r="BG15" i="4"/>
  <c r="BI19" i="4"/>
  <c r="BJ19" i="4" s="1"/>
  <c r="BG19" i="4"/>
  <c r="BI20" i="4"/>
  <c r="BJ20" i="4" s="1"/>
  <c r="BG20" i="4"/>
  <c r="T82" i="4"/>
  <c r="U82" i="4"/>
  <c r="V82" i="4"/>
  <c r="W82" i="4"/>
  <c r="X82" i="4"/>
  <c r="Y82" i="4"/>
  <c r="Z82" i="4"/>
  <c r="AA82" i="4"/>
  <c r="AB82" i="4"/>
  <c r="AC82" i="4"/>
  <c r="AD82" i="4"/>
  <c r="AE82" i="4"/>
  <c r="AF82" i="4"/>
  <c r="AF81" i="4" s="1"/>
  <c r="AG82" i="4"/>
  <c r="AH82" i="4"/>
  <c r="AI82" i="4"/>
  <c r="AI81" i="4" s="1"/>
  <c r="AJ82" i="4"/>
  <c r="AK82" i="4"/>
  <c r="AL82" i="4"/>
  <c r="AM82" i="4"/>
  <c r="AN82" i="4"/>
  <c r="AO82" i="4"/>
  <c r="AP82" i="4"/>
  <c r="AQ82" i="4"/>
  <c r="AR82" i="4"/>
  <c r="AS82" i="4"/>
  <c r="AT82" i="4"/>
  <c r="AU82" i="4"/>
  <c r="AU81" i="4" s="1"/>
  <c r="T116" i="4"/>
  <c r="BI18" i="4"/>
  <c r="BJ18" i="4" s="1"/>
  <c r="BG18" i="4"/>
  <c r="B13" i="17"/>
  <c r="BF218" i="4"/>
  <c r="BG218" i="4" s="1"/>
  <c r="B14" i="17"/>
  <c r="AR81" i="4" l="1"/>
  <c r="AS81" i="4"/>
  <c r="BJ15" i="4"/>
  <c r="BI13" i="4"/>
  <c r="W81" i="4"/>
  <c r="AL81" i="4"/>
  <c r="AM81" i="4"/>
  <c r="B21" i="17"/>
  <c r="B20" i="17" s="1"/>
  <c r="AP81" i="4"/>
  <c r="AV81" i="4"/>
  <c r="AB81" i="4"/>
  <c r="AG81" i="4"/>
  <c r="X81" i="4"/>
  <c r="AQ81" i="4"/>
  <c r="AH81" i="4"/>
  <c r="AO81" i="4"/>
  <c r="AE81" i="4"/>
  <c r="AD81" i="4"/>
  <c r="AJ81" i="4"/>
  <c r="T81" i="4"/>
  <c r="Z81" i="4"/>
  <c r="AT81" i="4"/>
  <c r="V81" i="4"/>
  <c r="V320" i="4" s="1"/>
  <c r="AK81" i="4"/>
  <c r="AC81" i="4"/>
  <c r="U81" i="4"/>
  <c r="AA81" i="4"/>
  <c r="Y81" i="4"/>
  <c r="AN81" i="4"/>
  <c r="H12" i="20"/>
  <c r="C11" i="20"/>
  <c r="BD150" i="4"/>
  <c r="BD116" i="4"/>
  <c r="BD82" i="4"/>
  <c r="H13" i="20"/>
  <c r="B9" i="17"/>
  <c r="BJ47" i="4"/>
  <c r="BG184" i="4"/>
  <c r="BF116" i="4"/>
  <c r="BG116" i="4" s="1"/>
  <c r="S82" i="4"/>
  <c r="S81" i="4" s="1"/>
  <c r="BI251" i="4"/>
  <c r="BJ251" i="4" s="1"/>
  <c r="BI218" i="4"/>
  <c r="BJ218" i="4" s="1"/>
  <c r="V321" i="4" l="1"/>
  <c r="V322" i="4" s="1"/>
  <c r="L321" i="4"/>
  <c r="H11" i="20"/>
  <c r="BF150" i="4"/>
  <c r="BG150" i="4" s="1"/>
  <c r="C10" i="20"/>
  <c r="F5" i="20"/>
  <c r="BD81" i="4"/>
  <c r="B12" i="17"/>
  <c r="BI116" i="4"/>
  <c r="BJ116" i="4" s="1"/>
  <c r="BF82" i="4"/>
  <c r="BJ184" i="4"/>
  <c r="BD320" i="4" l="1"/>
  <c r="BF81" i="4"/>
  <c r="BG81" i="4" s="1"/>
  <c r="BI150" i="4"/>
  <c r="BJ150" i="4" s="1"/>
  <c r="H10" i="20"/>
  <c r="E5" i="20"/>
  <c r="E73" i="19"/>
  <c r="E74" i="19" s="1"/>
  <c r="D6" i="20"/>
  <c r="H73" i="19"/>
  <c r="BG82" i="4"/>
  <c r="BI82" i="4"/>
  <c r="BI81" i="4" l="1"/>
  <c r="BJ81" i="4" s="1"/>
  <c r="D5" i="20"/>
  <c r="D7" i="20" s="1"/>
  <c r="G43" i="19"/>
  <c r="G55" i="19" s="1"/>
  <c r="D73" i="19"/>
  <c r="D74" i="19" s="1"/>
  <c r="C6" i="20"/>
  <c r="BJ82" i="4"/>
  <c r="E43" i="19" l="1"/>
  <c r="E55" i="19" s="1"/>
  <c r="H43" i="19" l="1"/>
  <c r="H55" i="19" s="1"/>
  <c r="F73" i="19" l="1"/>
  <c r="F74" i="19" s="1"/>
  <c r="E6" i="20"/>
  <c r="E7" i="20" l="1"/>
  <c r="G73" i="19" l="1"/>
  <c r="G74" i="19" s="1"/>
  <c r="F6" i="20"/>
  <c r="I73" i="19" l="1"/>
  <c r="I74" i="19" s="1"/>
  <c r="F7" i="20"/>
  <c r="H6" i="20"/>
  <c r="BD321" i="4" l="1"/>
  <c r="BD322" i="4" s="1"/>
  <c r="L322" i="4"/>
  <c r="D6" i="4" s="1"/>
  <c r="E7" i="4" s="1"/>
  <c r="G3" i="4" l="1"/>
  <c r="G5" i="4"/>
  <c r="G4" i="4"/>
  <c r="G6" i="4"/>
  <c r="H2" i="4" l="1"/>
  <c r="H5" i="4"/>
  <c r="H6" i="4"/>
  <c r="H4" i="4"/>
  <c r="H3" i="4"/>
  <c r="F43" i="19"/>
  <c r="F55" i="19" s="1"/>
  <c r="R320" i="4" l="1"/>
  <c r="R321" i="4" s="1"/>
  <c r="R322" i="4" l="1"/>
  <c r="AQ320" i="4" l="1"/>
  <c r="AQ321" i="4" s="1"/>
  <c r="AA320" i="4"/>
  <c r="AA321" i="4" s="1"/>
  <c r="AC320" i="4"/>
  <c r="AZ320" i="4"/>
  <c r="AZ321" i="4" s="1"/>
  <c r="AB320" i="4"/>
  <c r="AB321" i="4" s="1"/>
  <c r="AV320" i="4"/>
  <c r="AV321" i="4" s="1"/>
  <c r="T320" i="4"/>
  <c r="T321" i="4" s="1"/>
  <c r="AM320" i="4"/>
  <c r="AM321" i="4" s="1"/>
  <c r="AH320" i="4"/>
  <c r="AH321" i="4" s="1"/>
  <c r="AW320" i="4"/>
  <c r="AW321" i="4" s="1"/>
  <c r="AR320" i="4"/>
  <c r="AR321" i="4" s="1"/>
  <c r="AF320" i="4"/>
  <c r="AF321" i="4" s="1"/>
  <c r="AK320" i="4"/>
  <c r="AK321" i="4" s="1"/>
  <c r="AE320" i="4"/>
  <c r="AE321" i="4" s="1"/>
  <c r="U320" i="4"/>
  <c r="U321" i="4" s="1"/>
  <c r="BA320" i="4"/>
  <c r="BA321" i="4" s="1"/>
  <c r="S320" i="4"/>
  <c r="S321" i="4" s="1"/>
  <c r="AC321" i="4" l="1"/>
  <c r="AC322" i="4" s="1"/>
  <c r="AE322" i="4"/>
  <c r="AV322" i="4"/>
  <c r="AR322" i="4"/>
  <c r="AD320" i="4"/>
  <c r="AJ320" i="4"/>
  <c r="AJ321" i="4" s="1"/>
  <c r="AP320" i="4"/>
  <c r="AP321" i="4" s="1"/>
  <c r="AZ322" i="4"/>
  <c r="AU320" i="4"/>
  <c r="AS320" i="4"/>
  <c r="AS321" i="4" s="1"/>
  <c r="AM322" i="4"/>
  <c r="S322" i="4"/>
  <c r="AK322" i="4"/>
  <c r="AO320" i="4"/>
  <c r="AO321" i="4" s="1"/>
  <c r="AF322" i="4"/>
  <c r="AT320" i="4"/>
  <c r="AY320" i="4"/>
  <c r="AY321" i="4" s="1"/>
  <c r="AX320" i="4"/>
  <c r="AX321" i="4" s="1"/>
  <c r="AQ322" i="4"/>
  <c r="AL320" i="4"/>
  <c r="AN320" i="4"/>
  <c r="AN321" i="4" s="1"/>
  <c r="AW322" i="4"/>
  <c r="T322" i="4"/>
  <c r="AH322" i="4"/>
  <c r="AI320" i="4"/>
  <c r="AI321" i="4" s="1"/>
  <c r="AG320" i="4"/>
  <c r="AG321" i="4" s="1"/>
  <c r="AB322" i="4"/>
  <c r="AA322" i="4"/>
  <c r="X320" i="4"/>
  <c r="X321" i="4" s="1"/>
  <c r="Y320" i="4"/>
  <c r="Y321" i="4" s="1"/>
  <c r="Z320" i="4"/>
  <c r="Z321" i="4" s="1"/>
  <c r="W320" i="4"/>
  <c r="W321" i="4" s="1"/>
  <c r="U322" i="4"/>
  <c r="C8" i="20"/>
  <c r="AU321" i="4" l="1"/>
  <c r="AU322" i="4" s="1"/>
  <c r="AT321" i="4"/>
  <c r="AT322" i="4" s="1"/>
  <c r="AD321" i="4"/>
  <c r="AD322" i="4" s="1"/>
  <c r="AL321" i="4"/>
  <c r="AL322" i="4" s="1"/>
  <c r="BA322" i="4"/>
  <c r="AN322" i="4"/>
  <c r="AG322" i="4"/>
  <c r="AI322" i="4"/>
  <c r="BF320" i="4"/>
  <c r="BF321" i="4" s="1"/>
  <c r="BF322" i="4" s="1"/>
  <c r="H8" i="20"/>
  <c r="W322" i="4" l="1"/>
  <c r="X322" i="4"/>
  <c r="AY322" i="4"/>
  <c r="AP322" i="4"/>
  <c r="AO322" i="4"/>
  <c r="AX322" i="4"/>
  <c r="AJ322" i="4"/>
  <c r="AS322" i="4"/>
  <c r="Y322" i="4"/>
  <c r="Z322" i="4"/>
  <c r="BG13" i="4"/>
  <c r="D42" i="19" a="1"/>
  <c r="D42" i="19" s="1"/>
  <c r="I42" i="19" s="1"/>
  <c r="D37" i="19" a="1"/>
  <c r="D37" i="19" s="1"/>
  <c r="I37" i="19" s="1"/>
  <c r="D36" i="19" a="1"/>
  <c r="D36" i="19" s="1"/>
  <c r="D40" i="19" a="1"/>
  <c r="D40" i="19" s="1"/>
  <c r="I40" i="19" s="1"/>
  <c r="D41" i="19" a="1"/>
  <c r="D41" i="19" s="1"/>
  <c r="I41" i="19" s="1"/>
  <c r="D38" i="19" a="1"/>
  <c r="D38" i="19" s="1"/>
  <c r="I38" i="19" s="1"/>
  <c r="D39" i="19" a="1"/>
  <c r="D39" i="19" s="1"/>
  <c r="I39" i="19" s="1"/>
  <c r="C14" i="20"/>
  <c r="N13" i="17" l="1"/>
  <c r="D19" i="17"/>
  <c r="D18" i="17" s="1"/>
  <c r="K21" i="17"/>
  <c r="K20" i="17" s="1"/>
  <c r="AH13" i="17"/>
  <c r="U21" i="17"/>
  <c r="U20" i="17" s="1"/>
  <c r="Z17" i="17"/>
  <c r="Z16" i="17" s="1"/>
  <c r="Q13" i="17"/>
  <c r="H21" i="17"/>
  <c r="H20" i="17" s="1"/>
  <c r="F17" i="17"/>
  <c r="F16" i="17" s="1"/>
  <c r="M14" i="17"/>
  <c r="AI19" i="17"/>
  <c r="AI18" i="17" s="1"/>
  <c r="AF17" i="17"/>
  <c r="AF16" i="17" s="1"/>
  <c r="AC14" i="17"/>
  <c r="AM15" i="17"/>
  <c r="Z19" i="17"/>
  <c r="Z18" i="17" s="1"/>
  <c r="AA19" i="17"/>
  <c r="AA18" i="17" s="1"/>
  <c r="J14" i="17"/>
  <c r="AB15" i="17"/>
  <c r="AF14" i="17"/>
  <c r="AG15" i="17"/>
  <c r="X14" i="17"/>
  <c r="AH19" i="17"/>
  <c r="AH18" i="17" s="1"/>
  <c r="F15" i="17"/>
  <c r="AK14" i="17"/>
  <c r="P17" i="17"/>
  <c r="P16" i="17" s="1"/>
  <c r="AG13" i="17"/>
  <c r="I21" i="17"/>
  <c r="I20" i="17" s="1"/>
  <c r="AC21" i="17"/>
  <c r="AC20" i="17" s="1"/>
  <c r="AL13" i="17"/>
  <c r="J11" i="17"/>
  <c r="J10" i="17" s="1"/>
  <c r="Y13" i="17"/>
  <c r="AK21" i="17"/>
  <c r="AK20" i="17" s="1"/>
  <c r="H13" i="17"/>
  <c r="W11" i="17"/>
  <c r="W10" i="17" s="1"/>
  <c r="D11" i="17"/>
  <c r="D10" i="17" s="1"/>
  <c r="J13" i="17"/>
  <c r="AG11" i="17"/>
  <c r="AG10" i="17" s="1"/>
  <c r="P11" i="17"/>
  <c r="P10" i="17" s="1"/>
  <c r="AC13" i="17"/>
  <c r="AE21" i="17"/>
  <c r="AE20" i="17" s="1"/>
  <c r="Y17" i="17"/>
  <c r="Y16" i="17" s="1"/>
  <c r="O17" i="17"/>
  <c r="O16" i="17" s="1"/>
  <c r="F19" i="17"/>
  <c r="F18" i="17" s="1"/>
  <c r="AF19" i="17"/>
  <c r="AF18" i="17" s="1"/>
  <c r="U19" i="17"/>
  <c r="U18" i="17" s="1"/>
  <c r="AL14" i="17"/>
  <c r="J15" i="17"/>
  <c r="N15" i="17"/>
  <c r="K15" i="17"/>
  <c r="H14" i="17"/>
  <c r="H17" i="17"/>
  <c r="H16" i="17" s="1"/>
  <c r="AD14" i="17"/>
  <c r="H19" i="17"/>
  <c r="H18" i="17" s="1"/>
  <c r="AJ17" i="17"/>
  <c r="AJ16" i="17" s="1"/>
  <c r="AG14" i="17"/>
  <c r="E17" i="17"/>
  <c r="E16" i="17" s="1"/>
  <c r="T17" i="17"/>
  <c r="T16" i="17" s="1"/>
  <c r="T21" i="17"/>
  <c r="T20" i="17" s="1"/>
  <c r="AH11" i="17"/>
  <c r="AH10" i="17" s="1"/>
  <c r="Q11" i="17"/>
  <c r="Q10" i="17" s="1"/>
  <c r="M13" i="17"/>
  <c r="I13" i="17"/>
  <c r="M21" i="17"/>
  <c r="M20" i="17" s="1"/>
  <c r="Z13" i="17"/>
  <c r="R13" i="17"/>
  <c r="N11" i="17"/>
  <c r="N10" i="17" s="1"/>
  <c r="AI11" i="17"/>
  <c r="AI10" i="17" s="1"/>
  <c r="E13" i="17"/>
  <c r="AM13" i="17"/>
  <c r="K17" i="17"/>
  <c r="K16" i="17" s="1"/>
  <c r="AB17" i="17"/>
  <c r="AB16" i="17" s="1"/>
  <c r="G19" i="17"/>
  <c r="G18" i="17" s="1"/>
  <c r="N19" i="17"/>
  <c r="N18" i="17" s="1"/>
  <c r="G15" i="17"/>
  <c r="L15" i="17"/>
  <c r="S14" i="17"/>
  <c r="W17" i="17"/>
  <c r="W16" i="17" s="1"/>
  <c r="T15" i="17"/>
  <c r="AK19" i="17"/>
  <c r="AK18" i="17" s="1"/>
  <c r="L19" i="17"/>
  <c r="L18" i="17" s="1"/>
  <c r="V14" i="17"/>
  <c r="S15" i="17"/>
  <c r="AA14" i="17"/>
  <c r="H15" i="17"/>
  <c r="AE19" i="17"/>
  <c r="AE18" i="17" s="1"/>
  <c r="AK17" i="17"/>
  <c r="AK16" i="17" s="1"/>
  <c r="M17" i="17"/>
  <c r="M16" i="17" s="1"/>
  <c r="S13" i="17"/>
  <c r="H11" i="17"/>
  <c r="H10" i="17" s="1"/>
  <c r="AI13" i="17"/>
  <c r="U11" i="17"/>
  <c r="U10" i="17" s="1"/>
  <c r="I11" i="17"/>
  <c r="I10" i="17" s="1"/>
  <c r="R21" i="17"/>
  <c r="R20" i="17" s="1"/>
  <c r="U13" i="17"/>
  <c r="G21" i="17"/>
  <c r="G20" i="17" s="1"/>
  <c r="AA13" i="17"/>
  <c r="Z21" i="17"/>
  <c r="Z20" i="17" s="1"/>
  <c r="AB11" i="17"/>
  <c r="AB10" i="17" s="1"/>
  <c r="P21" i="17"/>
  <c r="P20" i="17" s="1"/>
  <c r="K11" i="17"/>
  <c r="K10" i="17" s="1"/>
  <c r="O13" i="17"/>
  <c r="G11" i="17"/>
  <c r="G10" i="17" s="1"/>
  <c r="AC17" i="17"/>
  <c r="AC16" i="17" s="1"/>
  <c r="L17" i="17"/>
  <c r="L16" i="17" s="1"/>
  <c r="AL17" i="17"/>
  <c r="AL16" i="17" s="1"/>
  <c r="AD17" i="17"/>
  <c r="AD16" i="17" s="1"/>
  <c r="AM17" i="17"/>
  <c r="AM16" i="17" s="1"/>
  <c r="AD15" i="17"/>
  <c r="Y19" i="17"/>
  <c r="Y18" i="17" s="1"/>
  <c r="I15" i="17"/>
  <c r="R14" i="17"/>
  <c r="M19" i="17"/>
  <c r="M18" i="17" s="1"/>
  <c r="AH15" i="17"/>
  <c r="X17" i="17"/>
  <c r="X16" i="17" s="1"/>
  <c r="R19" i="17"/>
  <c r="R18" i="17" s="1"/>
  <c r="AJ14" i="17"/>
  <c r="I17" i="17"/>
  <c r="I16" i="17" s="1"/>
  <c r="AK15" i="17"/>
  <c r="V19" i="17"/>
  <c r="V18" i="17" s="1"/>
  <c r="U17" i="17"/>
  <c r="U16" i="17" s="1"/>
  <c r="AA15" i="17"/>
  <c r="AH14" i="17"/>
  <c r="P15" i="17"/>
  <c r="AG17" i="17"/>
  <c r="AG16" i="17" s="1"/>
  <c r="AH17" i="17"/>
  <c r="AH16" i="17" s="1"/>
  <c r="AA11" i="17"/>
  <c r="AA10" i="17" s="1"/>
  <c r="AD11" i="17"/>
  <c r="AD10" i="17" s="1"/>
  <c r="F21" i="17"/>
  <c r="F20" i="17" s="1"/>
  <c r="Q21" i="17"/>
  <c r="Q20" i="17" s="1"/>
  <c r="Z11" i="17"/>
  <c r="Z10" i="17" s="1"/>
  <c r="P13" i="17"/>
  <c r="M11" i="17"/>
  <c r="M10" i="17" s="1"/>
  <c r="AC11" i="17"/>
  <c r="AC10" i="17" s="1"/>
  <c r="O21" i="17"/>
  <c r="O20" i="17" s="1"/>
  <c r="AK13" i="17"/>
  <c r="E11" i="17"/>
  <c r="E10" i="17" s="1"/>
  <c r="AE11" i="17"/>
  <c r="AE10" i="17" s="1"/>
  <c r="R17" i="17"/>
  <c r="R16" i="17" s="1"/>
  <c r="G17" i="17"/>
  <c r="G16" i="17" s="1"/>
  <c r="S19" i="17"/>
  <c r="S18" i="17" s="1"/>
  <c r="Z14" i="17"/>
  <c r="O15" i="17"/>
  <c r="AL19" i="17"/>
  <c r="AL18" i="17" s="1"/>
  <c r="X19" i="17"/>
  <c r="X18" i="17" s="1"/>
  <c r="T19" i="17"/>
  <c r="T18" i="17" s="1"/>
  <c r="Q14" i="17"/>
  <c r="R15" i="17"/>
  <c r="I19" i="17"/>
  <c r="I18" i="17" s="1"/>
  <c r="Z15" i="17"/>
  <c r="T14" i="17"/>
  <c r="F14" i="17"/>
  <c r="AI15" i="17"/>
  <c r="V15" i="17"/>
  <c r="W19" i="17"/>
  <c r="W18" i="17" s="1"/>
  <c r="S17" i="17"/>
  <c r="S16" i="17" s="1"/>
  <c r="V17" i="17"/>
  <c r="V16" i="17" s="1"/>
  <c r="P19" i="17"/>
  <c r="P18" i="17" s="1"/>
  <c r="D14" i="17"/>
  <c r="X21" i="17"/>
  <c r="X20" i="17" s="1"/>
  <c r="S21" i="17"/>
  <c r="S20" i="17" s="1"/>
  <c r="W13" i="17"/>
  <c r="W21" i="17"/>
  <c r="W20" i="17" s="1"/>
  <c r="AA21" i="17"/>
  <c r="AA20" i="17" s="1"/>
  <c r="Y11" i="17"/>
  <c r="Y10" i="17" s="1"/>
  <c r="AF21" i="17"/>
  <c r="AF20" i="17" s="1"/>
  <c r="V21" i="17"/>
  <c r="V20" i="17" s="1"/>
  <c r="D21" i="17"/>
  <c r="D20" i="17" s="1"/>
  <c r="X13" i="17"/>
  <c r="AK11" i="17"/>
  <c r="AK10" i="17" s="1"/>
  <c r="G13" i="17"/>
  <c r="AM11" i="17"/>
  <c r="AM10" i="17" s="1"/>
  <c r="X11" i="17"/>
  <c r="X10" i="17" s="1"/>
  <c r="W14" i="17"/>
  <c r="K14" i="17"/>
  <c r="E14" i="17"/>
  <c r="E15" i="17"/>
  <c r="AD19" i="17"/>
  <c r="AD18" i="17" s="1"/>
  <c r="AI14" i="17"/>
  <c r="L14" i="17"/>
  <c r="K19" i="17"/>
  <c r="K18" i="17" s="1"/>
  <c r="P14" i="17"/>
  <c r="N17" i="17"/>
  <c r="N16" i="17" s="1"/>
  <c r="AG19" i="17"/>
  <c r="AG18" i="17" s="1"/>
  <c r="AI17" i="17"/>
  <c r="AI16" i="17" s="1"/>
  <c r="D15" i="17"/>
  <c r="AJ15" i="17"/>
  <c r="T11" i="17"/>
  <c r="T10" i="17" s="1"/>
  <c r="AF11" i="17"/>
  <c r="AF10" i="17" s="1"/>
  <c r="R11" i="17"/>
  <c r="R10" i="17" s="1"/>
  <c r="Y21" i="17"/>
  <c r="Y20" i="17" s="1"/>
  <c r="V13" i="17"/>
  <c r="L13" i="17"/>
  <c r="AB13" i="17"/>
  <c r="AH21" i="17"/>
  <c r="AH20" i="17" s="1"/>
  <c r="D13" i="17"/>
  <c r="AB19" i="17"/>
  <c r="AB18" i="17" s="1"/>
  <c r="AM19" i="17"/>
  <c r="AM18" i="17" s="1"/>
  <c r="AC19" i="17"/>
  <c r="AC18" i="17" s="1"/>
  <c r="U14" i="17"/>
  <c r="X15" i="17"/>
  <c r="AC15" i="17"/>
  <c r="U15" i="17"/>
  <c r="I14" i="17"/>
  <c r="AB14" i="17"/>
  <c r="J19" i="17"/>
  <c r="J18" i="17" s="1"/>
  <c r="M15" i="17"/>
  <c r="O19" i="17"/>
  <c r="O18" i="17" s="1"/>
  <c r="D17" i="17"/>
  <c r="D16" i="17" s="1"/>
  <c r="Q17" i="17"/>
  <c r="Q16" i="17" s="1"/>
  <c r="L21" i="17"/>
  <c r="L20" i="17" s="1"/>
  <c r="AL21" i="17"/>
  <c r="AL20" i="17" s="1"/>
  <c r="O11" i="17"/>
  <c r="O10" i="17" s="1"/>
  <c r="AB21" i="17"/>
  <c r="AB20" i="17" s="1"/>
  <c r="AF13" i="17"/>
  <c r="AJ11" i="17"/>
  <c r="AJ10" i="17" s="1"/>
  <c r="AM21" i="17"/>
  <c r="AM20" i="17" s="1"/>
  <c r="AI21" i="17"/>
  <c r="AI20" i="17" s="1"/>
  <c r="F11" i="17"/>
  <c r="F10" i="17" s="1"/>
  <c r="AJ21" i="17"/>
  <c r="AJ20" i="17" s="1"/>
  <c r="AE15" i="17"/>
  <c r="AJ19" i="17"/>
  <c r="AJ18" i="17" s="1"/>
  <c r="G14" i="17"/>
  <c r="E19" i="17"/>
  <c r="E18" i="17" s="1"/>
  <c r="O14" i="17"/>
  <c r="Y15" i="17"/>
  <c r="AM14" i="17"/>
  <c r="AE14" i="17"/>
  <c r="Y14" i="17"/>
  <c r="AF15" i="17"/>
  <c r="Q19" i="17"/>
  <c r="Q18" i="17" s="1"/>
  <c r="AL15" i="17"/>
  <c r="W15" i="17"/>
  <c r="N14" i="17"/>
  <c r="J17" i="17"/>
  <c r="J16" i="17" s="1"/>
  <c r="AA17" i="17"/>
  <c r="AA16" i="17" s="1"/>
  <c r="AE17" i="17"/>
  <c r="AE16" i="17" s="1"/>
  <c r="N21" i="17"/>
  <c r="N20" i="17" s="1"/>
  <c r="E21" i="17"/>
  <c r="E20" i="17" s="1"/>
  <c r="AE13" i="17"/>
  <c r="AD21" i="17"/>
  <c r="AD20" i="17" s="1"/>
  <c r="T13" i="17"/>
  <c r="V11" i="17"/>
  <c r="V10" i="17" s="1"/>
  <c r="L11" i="17"/>
  <c r="L10" i="17" s="1"/>
  <c r="AJ13" i="17"/>
  <c r="S11" i="17"/>
  <c r="S10" i="17" s="1"/>
  <c r="J21" i="17"/>
  <c r="J20" i="17" s="1"/>
  <c r="F13" i="17"/>
  <c r="K13" i="17"/>
  <c r="AL11" i="17"/>
  <c r="AL10" i="17" s="1"/>
  <c r="AG21" i="17"/>
  <c r="AG20" i="17" s="1"/>
  <c r="D43" i="19"/>
  <c r="D55" i="19" s="1"/>
  <c r="I36" i="19"/>
  <c r="I43" i="19" s="1"/>
  <c r="I55" i="19" s="1"/>
  <c r="C14" i="19" s="1"/>
  <c r="BG320" i="4"/>
  <c r="BG321" i="4"/>
  <c r="H14" i="20"/>
  <c r="C5" i="20"/>
  <c r="AE12" i="17" l="1"/>
  <c r="J12" i="17"/>
  <c r="T12" i="17"/>
  <c r="F12" i="17"/>
  <c r="Y12" i="17"/>
  <c r="Z12" i="17"/>
  <c r="N12" i="17"/>
  <c r="G12" i="17"/>
  <c r="Q15" i="17"/>
  <c r="Q12" i="17" s="1"/>
  <c r="AF12" i="17"/>
  <c r="E12" i="17"/>
  <c r="AI12" i="17"/>
  <c r="AK12" i="17"/>
  <c r="AJ12" i="17"/>
  <c r="I12" i="17"/>
  <c r="AL12" i="17"/>
  <c r="O12" i="17"/>
  <c r="AM12" i="17"/>
  <c r="AC12" i="17"/>
  <c r="R12" i="17"/>
  <c r="P12" i="17"/>
  <c r="AB12" i="17"/>
  <c r="D12" i="17"/>
  <c r="S12" i="17"/>
  <c r="AG12" i="17"/>
  <c r="M12" i="17"/>
  <c r="AD13" i="17"/>
  <c r="AD12" i="17" s="1"/>
  <c r="U12" i="17"/>
  <c r="L12" i="17"/>
  <c r="X12" i="17"/>
  <c r="W12" i="17"/>
  <c r="AA12" i="17"/>
  <c r="AH12" i="17"/>
  <c r="V12" i="17"/>
  <c r="K12" i="17"/>
  <c r="H12" i="17"/>
  <c r="AR14" i="17"/>
  <c r="AS14" i="17" s="1"/>
  <c r="BG322" i="4"/>
  <c r="C7" i="20"/>
  <c r="H5" i="20"/>
  <c r="AA9" i="17" l="1"/>
  <c r="AA8" i="17" s="1"/>
  <c r="AA23" i="17" s="1"/>
  <c r="AL9" i="17"/>
  <c r="AL8" i="17" s="1"/>
  <c r="AL23" i="17" s="1"/>
  <c r="AE9" i="17"/>
  <c r="AE8" i="17" s="1"/>
  <c r="AE23" i="17" s="1"/>
  <c r="N9" i="17"/>
  <c r="N8" i="17" s="1"/>
  <c r="N23" i="17" s="1"/>
  <c r="M9" i="17"/>
  <c r="M8" i="17" s="1"/>
  <c r="M23" i="17" s="1"/>
  <c r="K9" i="17"/>
  <c r="K8" i="17" s="1"/>
  <c r="K23" i="17" s="1"/>
  <c r="AG9" i="17"/>
  <c r="AG8" i="17" s="1"/>
  <c r="AG23" i="17" s="1"/>
  <c r="Z9" i="17"/>
  <c r="Z8" i="17" s="1"/>
  <c r="Z23" i="17" s="1"/>
  <c r="V9" i="17"/>
  <c r="V8" i="17" s="1"/>
  <c r="V23" i="17" s="1"/>
  <c r="AJ9" i="17"/>
  <c r="AJ8" i="17" s="1"/>
  <c r="AJ23" i="17" s="1"/>
  <c r="W9" i="17"/>
  <c r="W8" i="17" s="1"/>
  <c r="W23" i="17" s="1"/>
  <c r="J9" i="17"/>
  <c r="J8" i="17" s="1"/>
  <c r="J23" i="17" s="1"/>
  <c r="AC9" i="17"/>
  <c r="AC8" i="17" s="1"/>
  <c r="AC23" i="17" s="1"/>
  <c r="AD9" i="17"/>
  <c r="AD8" i="17" s="1"/>
  <c r="AD23" i="17" s="1"/>
  <c r="Y9" i="17"/>
  <c r="Y8" i="17" s="1"/>
  <c r="Y23" i="17" s="1"/>
  <c r="AK9" i="17"/>
  <c r="AK8" i="17" s="1"/>
  <c r="AK23" i="17" s="1"/>
  <c r="AB9" i="17"/>
  <c r="AB8" i="17" s="1"/>
  <c r="AB23" i="17" s="1"/>
  <c r="H9" i="17"/>
  <c r="H8" i="17" s="1"/>
  <c r="H23" i="17" s="1"/>
  <c r="AF9" i="17"/>
  <c r="AF8" i="17" s="1"/>
  <c r="AF23" i="17" s="1"/>
  <c r="O9" i="17"/>
  <c r="O8" i="17" s="1"/>
  <c r="O23" i="17" s="1"/>
  <c r="F9" i="17"/>
  <c r="F8" i="17" s="1"/>
  <c r="F23" i="17" s="1"/>
  <c r="AM9" i="17"/>
  <c r="AM8" i="17" s="1"/>
  <c r="AM23" i="17" s="1"/>
  <c r="U9" i="17"/>
  <c r="U8" i="17" s="1"/>
  <c r="U23" i="17" s="1"/>
  <c r="T9" i="17"/>
  <c r="T8" i="17" s="1"/>
  <c r="T23" i="17" s="1"/>
  <c r="G9" i="17"/>
  <c r="G8" i="17" s="1"/>
  <c r="R9" i="17"/>
  <c r="R8" i="17" s="1"/>
  <c r="R23" i="17" s="1"/>
  <c r="AH9" i="17"/>
  <c r="AH8" i="17" s="1"/>
  <c r="AH23" i="17" s="1"/>
  <c r="X9" i="17"/>
  <c r="X8" i="17" s="1"/>
  <c r="X23" i="17" s="1"/>
  <c r="E9" i="17"/>
  <c r="E8" i="17" s="1"/>
  <c r="E23" i="17" s="1"/>
  <c r="D9" i="17"/>
  <c r="AR9" i="17" s="1"/>
  <c r="S9" i="17"/>
  <c r="S8" i="17" s="1"/>
  <c r="S23" i="17" s="1"/>
  <c r="Q9" i="17"/>
  <c r="Q8" i="17" s="1"/>
  <c r="Q23" i="17" s="1"/>
  <c r="I9" i="17"/>
  <c r="I8" i="17" s="1"/>
  <c r="I23" i="17" s="1"/>
  <c r="AI9" i="17"/>
  <c r="AI8" i="17" s="1"/>
  <c r="AI23" i="17" s="1"/>
  <c r="L9" i="17"/>
  <c r="L8" i="17" s="1"/>
  <c r="L23" i="17" s="1"/>
  <c r="P9" i="17"/>
  <c r="P8" i="17" s="1"/>
  <c r="P23" i="17" s="1"/>
  <c r="AR15" i="17"/>
  <c r="AS15" i="17" s="1"/>
  <c r="AU14" i="17"/>
  <c r="AV14" i="17" s="1"/>
  <c r="AR19" i="17"/>
  <c r="AS19" i="17" s="1"/>
  <c r="AR21" i="17"/>
  <c r="AU21" i="17" s="1"/>
  <c r="AR13" i="17"/>
  <c r="AR17" i="17"/>
  <c r="AS17" i="17" s="1"/>
  <c r="D8" i="17" l="1"/>
  <c r="D23" i="17" s="1"/>
  <c r="AU9" i="17"/>
  <c r="AV9" i="17" s="1"/>
  <c r="AS9" i="17"/>
  <c r="AU15" i="17"/>
  <c r="AV15" i="17" s="1"/>
  <c r="AR18" i="17"/>
  <c r="AS18" i="17" s="1"/>
  <c r="AU19" i="17"/>
  <c r="AV19" i="17" s="1"/>
  <c r="AR12" i="17"/>
  <c r="AS12" i="17" s="1"/>
  <c r="G23" i="17"/>
  <c r="AR20" i="17"/>
  <c r="AS20" i="17" s="1"/>
  <c r="AU17" i="17"/>
  <c r="AV17" i="17" s="1"/>
  <c r="AR16" i="17"/>
  <c r="AS16" i="17" s="1"/>
  <c r="AU13" i="17"/>
  <c r="AV13" i="17" s="1"/>
  <c r="AS13" i="17"/>
  <c r="AS21" i="17"/>
  <c r="AV21" i="17"/>
  <c r="AU20" i="17"/>
  <c r="AV20" i="17" s="1"/>
  <c r="B22" i="17"/>
  <c r="B8" i="17" l="1"/>
  <c r="B23" i="17" s="1"/>
  <c r="AU18" i="17"/>
  <c r="AV18" i="17" s="1"/>
  <c r="AU16" i="17"/>
  <c r="AV16" i="17" s="1"/>
  <c r="AU12" i="17"/>
  <c r="AV12" i="17" s="1"/>
  <c r="AR8" i="17"/>
  <c r="AR23" i="17" s="1"/>
  <c r="D63" i="20" l="1"/>
  <c r="D60" i="20"/>
  <c r="D62" i="20"/>
  <c r="D61" i="20"/>
  <c r="AS8" i="17"/>
  <c r="AS23" i="17"/>
  <c r="AU8" i="17"/>
  <c r="AU23" i="17" s="1"/>
  <c r="D64" i="20" l="1"/>
  <c r="E62" i="20" s="1"/>
  <c r="AV8" i="17"/>
  <c r="AV23" i="17"/>
  <c r="BD13" i="4"/>
  <c r="E61" i="20" l="1"/>
  <c r="E63" i="20"/>
  <c r="E60" i="20"/>
  <c r="BI320" i="4"/>
  <c r="BI321" i="4" s="1"/>
  <c r="BI322" i="4" s="1"/>
  <c r="BJ13" i="4" l="1"/>
  <c r="BJ321" i="4" l="1"/>
  <c r="BJ320" i="4"/>
  <c r="BJ322" i="4" l="1"/>
  <c r="L6" i="4"/>
  <c r="L7" i="4"/>
  <c r="L4" i="4"/>
  <c r="L5" i="4"/>
  <c r="L3" i="4"/>
  <c r="L2" i="4"/>
  <c r="L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tc={B7F17161-111D-4AD7-B09B-5FABDDAE8ED0}</author>
  </authors>
  <commentList>
    <comment ref="C12" authorId="0" shapeId="0" xr:uid="{B7F17161-111D-4AD7-B09B-5FABDDAE8ED0}">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sélectionner pour chaque ligne dans le menu déroulant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tc={F4D0C439-D58B-44BE-86CC-F428E46A9CB1}</author>
  </authors>
  <commentList>
    <comment ref="C12" authorId="0" shapeId="0" xr:uid="{F4D0C439-D58B-44BE-86CC-F428E46A9CB1}">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sélectionner pour chaque ligne dans le menu déroulant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tc={D3BAC150-961F-406E-AE7C-E5E427B39C13}</author>
  </authors>
  <commentList>
    <comment ref="C12" authorId="0" shapeId="0" xr:uid="{D3BAC150-961F-406E-AE7C-E5E427B39C1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sélectionner pour chaque ligne dans le menu déroulant</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tc={517313E4-92A6-456B-8D30-A69675F4D18D}</author>
  </authors>
  <commentList>
    <comment ref="C12" authorId="0" shapeId="0" xr:uid="{517313E4-92A6-456B-8D30-A69675F4D18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sélectionner pour chaque ligne dans le menu déroulant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<sst xmlns="http://schemas.openxmlformats.org/spreadsheetml/2006/main" count="1060" uniqueCount="632">
  <si>
    <t>Budget</t>
  </si>
  <si>
    <t>Total</t>
  </si>
  <si>
    <t>Overhead</t>
  </si>
  <si>
    <t>Mali</t>
  </si>
  <si>
    <t>Activities</t>
  </si>
  <si>
    <t>MEAL</t>
  </si>
  <si>
    <t>Protection</t>
  </si>
  <si>
    <t>Tchad</t>
  </si>
  <si>
    <t>Support</t>
  </si>
  <si>
    <t>Niger</t>
  </si>
  <si>
    <t>Nutrition</t>
  </si>
  <si>
    <t>Sénégal</t>
  </si>
  <si>
    <t>Expenses</t>
  </si>
  <si>
    <t>Forecast</t>
  </si>
  <si>
    <t>Expenses + Forecast</t>
  </si>
  <si>
    <t>HQ</t>
  </si>
  <si>
    <t>Quarter 1</t>
  </si>
  <si>
    <t>Quarter 2</t>
  </si>
  <si>
    <t>Quarter 3</t>
  </si>
  <si>
    <t>Quarter 4</t>
  </si>
  <si>
    <t>Quarter 5</t>
  </si>
  <si>
    <t>Quarter 6</t>
  </si>
  <si>
    <t>Quarter 7</t>
  </si>
  <si>
    <t>Quarter 8</t>
  </si>
  <si>
    <t>Quarter 9</t>
  </si>
  <si>
    <t>Quarter 10</t>
  </si>
  <si>
    <t>Quarter 11</t>
  </si>
  <si>
    <t>Quarter 12</t>
  </si>
  <si>
    <t>Code</t>
  </si>
  <si>
    <t>Type</t>
  </si>
  <si>
    <t>Country</t>
  </si>
  <si>
    <t>Sector</t>
  </si>
  <si>
    <t>Description</t>
  </si>
  <si>
    <t>Unit</t>
  </si>
  <si>
    <t>Nbr 2</t>
  </si>
  <si>
    <t>Unit 2</t>
  </si>
  <si>
    <t>Rate</t>
  </si>
  <si>
    <t>2. ASSET</t>
  </si>
  <si>
    <t>3. STAFF COSTS</t>
  </si>
  <si>
    <t>4. TRAVEL &amp; SUBSISTENCE</t>
  </si>
  <si>
    <t>5. OFFICE COST</t>
  </si>
  <si>
    <t>6. MONITORING EVALUATION &amp; LESSONS LEARNED</t>
  </si>
  <si>
    <r>
      <t xml:space="preserve">Financial Narrative </t>
    </r>
    <r>
      <rPr>
        <sz val="11"/>
        <color rgb="FF000000"/>
        <rFont val="Calibri"/>
        <family val="2"/>
        <scheme val="minor"/>
      </rPr>
      <t>(don't hesitate to use the BOQ tab for further details on calculations)</t>
    </r>
  </si>
  <si>
    <t>Cash Distribution in Wamba Division</t>
  </si>
  <si>
    <t>Ménages</t>
  </si>
  <si>
    <t>An</t>
  </si>
  <si>
    <t>Cash Distribution in Teruba Division</t>
  </si>
  <si>
    <t>Mobile Clinic equipement</t>
  </si>
  <si>
    <t>Clinic</t>
  </si>
  <si>
    <t>Year</t>
  </si>
  <si>
    <t>Medical products for Children</t>
  </si>
  <si>
    <t>Items</t>
  </si>
  <si>
    <t>Training</t>
  </si>
  <si>
    <t>Mission</t>
  </si>
  <si>
    <t>LP1111</t>
  </si>
  <si>
    <t>LP1112</t>
  </si>
  <si>
    <t>LP1113</t>
  </si>
  <si>
    <t>LP1114</t>
  </si>
  <si>
    <t>LP1115</t>
  </si>
  <si>
    <t>LP1116</t>
  </si>
  <si>
    <t>LP1117</t>
  </si>
  <si>
    <t>LP1118</t>
  </si>
  <si>
    <t>LP1119</t>
  </si>
  <si>
    <t>LP1120</t>
  </si>
  <si>
    <t>LP1121</t>
  </si>
  <si>
    <t>LP1122</t>
  </si>
  <si>
    <t>Item</t>
  </si>
  <si>
    <t>Employee</t>
  </si>
  <si>
    <t>Months</t>
  </si>
  <si>
    <t>Cash Advisor</t>
  </si>
  <si>
    <t>Accountant</t>
  </si>
  <si>
    <t>Logistic Officer</t>
  </si>
  <si>
    <t>Mission Supervision Cash Activities</t>
  </si>
  <si>
    <t>Office</t>
  </si>
  <si>
    <t>Month</t>
  </si>
  <si>
    <t>Mid term evaluation</t>
  </si>
  <si>
    <t>Evaluation</t>
  </si>
  <si>
    <t>Baseline</t>
  </si>
  <si>
    <t>Quarter</t>
  </si>
  <si>
    <t>QUARTER 1</t>
  </si>
  <si>
    <t>QUARTER 2</t>
  </si>
  <si>
    <t>QUARTER 3</t>
  </si>
  <si>
    <t>QUARTER 4</t>
  </si>
  <si>
    <t>QUARTER 5</t>
  </si>
  <si>
    <t>QUARTER 6</t>
  </si>
  <si>
    <t>QUARTER 7</t>
  </si>
  <si>
    <t>QUARTER 8</t>
  </si>
  <si>
    <t>QUARTER 9</t>
  </si>
  <si>
    <t>QUARTER 10</t>
  </si>
  <si>
    <t>QUARTER 11</t>
  </si>
  <si>
    <t>QUARTER 12</t>
  </si>
  <si>
    <t xml:space="preserve">TOTAL BUDGET </t>
  </si>
  <si>
    <t>Amount</t>
  </si>
  <si>
    <t>1. Project Activities</t>
  </si>
  <si>
    <t>1.1. Cash</t>
  </si>
  <si>
    <t>Asset</t>
  </si>
  <si>
    <t xml:space="preserve">2.1. Programme Management </t>
  </si>
  <si>
    <t xml:space="preserve">2.2. Technical Advisor </t>
  </si>
  <si>
    <t xml:space="preserve">2.3. Support and Administration </t>
  </si>
  <si>
    <t>Travel &amp; Subsistence</t>
  </si>
  <si>
    <t>Office costs</t>
  </si>
  <si>
    <t xml:space="preserve">TOTAL DIRECT PROJECT COSTS AND Overhead FOR THE WHOLE CONSORTIUM </t>
  </si>
  <si>
    <t xml:space="preserve">Partner Payment Request </t>
  </si>
  <si>
    <t>Instalment  N°</t>
  </si>
  <si>
    <t>Only Fill the column in Green</t>
  </si>
  <si>
    <t xml:space="preserve">To </t>
  </si>
  <si>
    <t>FMU</t>
  </si>
  <si>
    <t>Organisation</t>
  </si>
  <si>
    <t xml:space="preserve">Title of Grant/Project name </t>
  </si>
  <si>
    <t>Sahel Response Fund</t>
  </si>
  <si>
    <t>FCDO Component Code /Purchase Order No.</t>
  </si>
  <si>
    <t>Date of Claim:</t>
  </si>
  <si>
    <t xml:space="preserve">Period of detailed Statement of Expenditure </t>
  </si>
  <si>
    <t>to</t>
  </si>
  <si>
    <t xml:space="preserve">Period of detailed Forecast of Expenditure </t>
  </si>
  <si>
    <t>on our Bank with the following details:</t>
  </si>
  <si>
    <t>Bank Name:</t>
  </si>
  <si>
    <t>Bank Postal Address:</t>
  </si>
  <si>
    <t>Name of Account:</t>
  </si>
  <si>
    <t>Bank Account Number:</t>
  </si>
  <si>
    <t>Sort Code:</t>
  </si>
  <si>
    <t xml:space="preserve">Currency of Bank Account: </t>
  </si>
  <si>
    <t>IBAN number:</t>
  </si>
  <si>
    <t>SWIFT number:</t>
  </si>
  <si>
    <t>ABA or BIC Number:</t>
  </si>
  <si>
    <t>Intermediary bank details:</t>
  </si>
  <si>
    <t>Bank Email Address:</t>
  </si>
  <si>
    <t xml:space="preserve">We thank you in advance for your support </t>
  </si>
  <si>
    <t>Consortium Lead partner Finance Responsible</t>
  </si>
  <si>
    <t>Consortium Manager</t>
  </si>
  <si>
    <t>2. Capital Expenditure</t>
  </si>
  <si>
    <t>3. Project Staff Costs - Pay</t>
  </si>
  <si>
    <t>4. Travel &amp; Subsistence</t>
  </si>
  <si>
    <t>5. Country or local office Cost</t>
  </si>
  <si>
    <t>Adjustment to Previous instalments</t>
  </si>
  <si>
    <t>Amount of adjustment</t>
  </si>
  <si>
    <t>Summary of Instalment</t>
  </si>
  <si>
    <t>Amount received by Partner</t>
  </si>
  <si>
    <t>Lead Partner</t>
  </si>
  <si>
    <t>P1</t>
  </si>
  <si>
    <t>P2</t>
  </si>
  <si>
    <t>P3</t>
  </si>
  <si>
    <t>P4</t>
  </si>
  <si>
    <t>Partner Payment 1</t>
  </si>
  <si>
    <t>Partner Payment 2</t>
  </si>
  <si>
    <t>Partner Payment 3</t>
  </si>
  <si>
    <t>Partner Payment 4</t>
  </si>
  <si>
    <t>Partner Payment 5</t>
  </si>
  <si>
    <t>Partner Payment 6</t>
  </si>
  <si>
    <t>Partner Payment 7</t>
  </si>
  <si>
    <t>Partner Payment 8</t>
  </si>
  <si>
    <t>Partner Payment 9</t>
  </si>
  <si>
    <t>Partner Payment 10</t>
  </si>
  <si>
    <t>Partner Payment 11</t>
  </si>
  <si>
    <t>Partner Payment 12</t>
  </si>
  <si>
    <t>Total received at date</t>
  </si>
  <si>
    <t>Total yet to be received</t>
  </si>
  <si>
    <t>Select your Quarter</t>
  </si>
  <si>
    <t>Partners</t>
  </si>
  <si>
    <t>Total budget</t>
  </si>
  <si>
    <t>Percentage</t>
  </si>
  <si>
    <t>Project Activities</t>
  </si>
  <si>
    <t>Capital Expenditures</t>
  </si>
  <si>
    <t>Project Staff Costs - Pay</t>
  </si>
  <si>
    <t>Project Staff Costs - Travel &amp; S.</t>
  </si>
  <si>
    <t>Country or local office Costs</t>
  </si>
  <si>
    <t>Monitoring Evaluation &amp; LL</t>
  </si>
  <si>
    <t>Direct to Beneficiaries</t>
  </si>
  <si>
    <t>DB</t>
  </si>
  <si>
    <t>AC</t>
  </si>
  <si>
    <t>ME</t>
  </si>
  <si>
    <t>SU</t>
  </si>
  <si>
    <t>Category</t>
  </si>
  <si>
    <t>Capacity Building</t>
  </si>
  <si>
    <t>Unit price XOF</t>
  </si>
  <si>
    <t>Total value in XOF</t>
  </si>
  <si>
    <t>Proposed start date</t>
  </si>
  <si>
    <t>Proposed end date</t>
  </si>
  <si>
    <t>Total budget (XOF)</t>
  </si>
  <si>
    <t>Year 1 budget</t>
  </si>
  <si>
    <t>Year 2 budget</t>
  </si>
  <si>
    <t>Year 3 budget</t>
  </si>
  <si>
    <t>Partner name</t>
  </si>
  <si>
    <t>Number of staff members/activity</t>
  </si>
  <si>
    <t>Assistance monétaire (cash)</t>
  </si>
  <si>
    <t>Sécurité alimentaire</t>
  </si>
  <si>
    <t>Santé</t>
  </si>
  <si>
    <t>Eau, Assainissement et Hygiène (WASH)</t>
  </si>
  <si>
    <t>Autres</t>
  </si>
  <si>
    <t>Appui général</t>
  </si>
  <si>
    <t>Secteur</t>
  </si>
  <si>
    <t>Burkina Faso</t>
  </si>
  <si>
    <t>Bonjour à tous,</t>
  </si>
  <si>
    <t>Il s’agit d’un modèle pour fournir une ébauche du budget de votre soumission. Veuillez lire les instructions ci-dessous avant de remplir le modèle.</t>
  </si>
  <si>
    <t>Ligne No</t>
  </si>
  <si>
    <t>Sectuer</t>
  </si>
  <si>
    <t xml:space="preserve">Ce modèle comporte les feuilles suivantes :
</t>
  </si>
  <si>
    <r>
      <rPr>
        <b/>
        <sz val="11"/>
        <color theme="1"/>
        <rFont val="Calibri"/>
        <family val="2"/>
        <scheme val="minor"/>
      </rPr>
      <t>Instructions</t>
    </r>
    <r>
      <rPr>
        <sz val="11"/>
        <color theme="1"/>
        <rFont val="Calibri"/>
        <family val="2"/>
        <scheme val="minor"/>
      </rPr>
      <t xml:space="preserve"> - expliquant comment remplir le modèle</t>
    </r>
  </si>
  <si>
    <r>
      <rPr>
        <b/>
        <sz val="11"/>
        <color theme="1"/>
        <rFont val="Calibri"/>
        <family val="2"/>
        <scheme val="minor"/>
      </rPr>
      <t xml:space="preserve">BoQs - détails </t>
    </r>
    <r>
      <rPr>
        <sz val="11"/>
        <color theme="1"/>
        <rFont val="Calibri"/>
        <family val="2"/>
        <scheme val="minor"/>
      </rPr>
      <t>- lorsque vous précisez d’autres détails ou des ventilations de coûts (ceci est important pour les coûts plus génériques tels que l’évaluation ou le suivi après la livraison, etc.)</t>
    </r>
  </si>
  <si>
    <r>
      <rPr>
        <b/>
        <sz val="11"/>
        <color theme="1"/>
        <rFont val="Calibri"/>
        <family val="2"/>
        <scheme val="minor"/>
      </rPr>
      <t>Exemple de budget</t>
    </r>
    <r>
      <rPr>
        <sz val="11"/>
        <color theme="1"/>
        <rFont val="Calibri"/>
        <family val="2"/>
        <scheme val="minor"/>
      </rPr>
      <t xml:space="preserve"> - comme note d’orientation, il y a un exemple de budget, qui n’est pas lié à votre soumission</t>
    </r>
  </si>
  <si>
    <t>Nombre de membres du personnel/activité</t>
  </si>
  <si>
    <t>Récit financier (n’hésitez pas à utiliser l’onglet BOQ pour plus de détails sur les calculs)</t>
  </si>
  <si>
    <t>A. ACTIVITÉS DE PROJET</t>
  </si>
  <si>
    <t>L'ordinatuer</t>
  </si>
  <si>
    <t>% LOE (level of effort)</t>
  </si>
  <si>
    <t>% Allocation</t>
  </si>
  <si>
    <t>ANNUAL SPLITS</t>
  </si>
  <si>
    <t>Budget Year 1</t>
  </si>
  <si>
    <t>Budget Year 2</t>
  </si>
  <si>
    <t>Budget Year 3</t>
  </si>
  <si>
    <t>C'est très important de répartir les coûts en trois années distinctes. Veuillez vous assurer que cette répartition figure dans les colonnes N-O-P du modèle de budget. Veuillez également fournir une description détaillée des coûts soit à côté de la ligne budgétaire, soit sur la feuille BoQ séparée.</t>
  </si>
  <si>
    <t>Valeur totale en XOF</t>
  </si>
  <si>
    <t>Prix unitaire XOF</t>
  </si>
  <si>
    <t>Budget année 1</t>
  </si>
  <si>
    <t>Budget année 2</t>
  </si>
  <si>
    <t>Budget année 3</t>
  </si>
  <si>
    <t>B. ASSETS (ACTIFS)</t>
  </si>
  <si>
    <t>A.01</t>
  </si>
  <si>
    <t>A.02</t>
  </si>
  <si>
    <t>A.03</t>
  </si>
  <si>
    <t>A.04</t>
  </si>
  <si>
    <t>A.05</t>
  </si>
  <si>
    <t>A.06</t>
  </si>
  <si>
    <t>A.07</t>
  </si>
  <si>
    <t>A.08</t>
  </si>
  <si>
    <t>A.09</t>
  </si>
  <si>
    <t>A.10</t>
  </si>
  <si>
    <t>B.01</t>
  </si>
  <si>
    <t>B.02</t>
  </si>
  <si>
    <t>B.03</t>
  </si>
  <si>
    <t>B.04</t>
  </si>
  <si>
    <t>B.05</t>
  </si>
  <si>
    <t>B.06</t>
  </si>
  <si>
    <t>B.07</t>
  </si>
  <si>
    <t>B.08</t>
  </si>
  <si>
    <t>B.09</t>
  </si>
  <si>
    <t>B.10</t>
  </si>
  <si>
    <t>C.1.01</t>
  </si>
  <si>
    <t>C.1.02</t>
  </si>
  <si>
    <t>C.1.03</t>
  </si>
  <si>
    <t>C.1.04</t>
  </si>
  <si>
    <t>C.1.05</t>
  </si>
  <si>
    <t>C.1.06</t>
  </si>
  <si>
    <t>C.1.07</t>
  </si>
  <si>
    <t>C.1.08</t>
  </si>
  <si>
    <t>C.1.09</t>
  </si>
  <si>
    <t>C.1.10</t>
  </si>
  <si>
    <t>C.2.01</t>
  </si>
  <si>
    <t>C.2.02</t>
  </si>
  <si>
    <t>C.2.03</t>
  </si>
  <si>
    <t>C.2.04</t>
  </si>
  <si>
    <t>C.2.05</t>
  </si>
  <si>
    <t>C.2.06</t>
  </si>
  <si>
    <t>C.2.07</t>
  </si>
  <si>
    <t>C.2.08</t>
  </si>
  <si>
    <t>C.2.09</t>
  </si>
  <si>
    <t>C.2.10</t>
  </si>
  <si>
    <t>C.3.01</t>
  </si>
  <si>
    <t>C.3.02</t>
  </si>
  <si>
    <t>C.3.03</t>
  </si>
  <si>
    <t>C.3.04</t>
  </si>
  <si>
    <t>C.3.05</t>
  </si>
  <si>
    <t>C.3.06</t>
  </si>
  <si>
    <t>C.3.07</t>
  </si>
  <si>
    <t>C.3.08</t>
  </si>
  <si>
    <t>C.3.09</t>
  </si>
  <si>
    <t>C.3.10</t>
  </si>
  <si>
    <t>D.01</t>
  </si>
  <si>
    <t>D.02</t>
  </si>
  <si>
    <t>D.03</t>
  </si>
  <si>
    <t>D.04</t>
  </si>
  <si>
    <t>D.05</t>
  </si>
  <si>
    <t>D.06</t>
  </si>
  <si>
    <t>D.07</t>
  </si>
  <si>
    <t>D.08</t>
  </si>
  <si>
    <t>D.09</t>
  </si>
  <si>
    <t>D.10</t>
  </si>
  <si>
    <t>E.01</t>
  </si>
  <si>
    <t>E.02</t>
  </si>
  <si>
    <t>E.03</t>
  </si>
  <si>
    <t>E.04</t>
  </si>
  <si>
    <t>E.05</t>
  </si>
  <si>
    <t>E.06</t>
  </si>
  <si>
    <t>E.07</t>
  </si>
  <si>
    <t>E.08</t>
  </si>
  <si>
    <t>E.09</t>
  </si>
  <si>
    <t>E.10</t>
  </si>
  <si>
    <t>F.01</t>
  </si>
  <si>
    <t>F.02</t>
  </si>
  <si>
    <t>F.03</t>
  </si>
  <si>
    <t>F.04</t>
  </si>
  <si>
    <t>F.05</t>
  </si>
  <si>
    <t>F.06</t>
  </si>
  <si>
    <t>F.07</t>
  </si>
  <si>
    <t>F.08</t>
  </si>
  <si>
    <t>F.09</t>
  </si>
  <si>
    <t>F.10</t>
  </si>
  <si>
    <t>NGO Director * 10%</t>
  </si>
  <si>
    <t>Location de bureaux</t>
  </si>
  <si>
    <t>tables de bureau</t>
  </si>
  <si>
    <t>Piece</t>
  </si>
  <si>
    <t>Electricite de bureaux</t>
  </si>
  <si>
    <t>Direct à Benef</t>
  </si>
  <si>
    <t>Activités</t>
  </si>
  <si>
    <t>Soutien</t>
  </si>
  <si>
    <t>Capacité B.</t>
  </si>
  <si>
    <t>Mois</t>
  </si>
  <si>
    <t>C. FRAIS DE PERSONNEL (STAFF COSTS)</t>
  </si>
  <si>
    <t>C.1 Gestion des programmes (Programme management)</t>
  </si>
  <si>
    <t>C.2 Conseiller technique (Technical Advisors)</t>
  </si>
  <si>
    <t>C.3 Soutien et administration des programmes (Programme Support and Administration)</t>
  </si>
  <si>
    <t>D. FRAIS DE VOYAGE ET DE SUBSISTANCE (TRAVEL &amp; SUBSISTENCE)</t>
  </si>
  <si>
    <t>E. FRAIS DE FONCTIONNEMENT DU BUREAU (OFFICE RUNNING COSTS)</t>
  </si>
  <si>
    <t>F. ÉVALUATION DU SUIVI ET LEÇONS APPRISES (MONITORING EVALUATION &amp; LESSONS LEARNED)</t>
  </si>
  <si>
    <t>Selection de Committees</t>
  </si>
  <si>
    <t>Le budget est divisé en chapitres suivants :</t>
  </si>
  <si>
    <t>H.OVERHEAD - Les couts indirect</t>
  </si>
  <si>
    <t>Pour chacune des lignes budgétaires, il vous est également demandé de sélectionner un type :</t>
  </si>
  <si>
    <t>Renforcement des cap.</t>
  </si>
  <si>
    <t>Et aussi, veuillez indiquer un secteur (pour les lignes qui couvrent plusieurs secteurs, comme le loyer de bureau, veuillez sélectionner "Appui général")</t>
  </si>
  <si>
    <t>Other Direct Costs</t>
  </si>
  <si>
    <t>Autres Couts des Activités</t>
  </si>
  <si>
    <t>Services fournis et ressources/matériel investis pour permettre aux populations touchées d’accéder à des services qui contribuent à répondre aux besoins fondamentaux de la population touchée. Cela peut s’étendre aux coûts des RH pour le personnel de première ligne qui fournit des services à la population touchée (p. ex., travailleurs sociaux, personnel psychosocial, infirmières).</t>
  </si>
  <si>
    <t>ressources utilisées pour la préparation des activités, les coûts directs de l’activité (p. ex., les coûts transactionnels pour l’aide en espèces) et à des fins d’assurance de la qualité.</t>
  </si>
  <si>
    <t>Tous les coûts non directement liés à la mise en œuvre du projet mais nécessaires pour le soutenir.</t>
  </si>
  <si>
    <t>Coûts liés aux activités MEAL</t>
  </si>
  <si>
    <t>G. RENFORCEMENTS DES CAPACITES (CAPACITY BUILDING)</t>
  </si>
  <si>
    <t>G.01</t>
  </si>
  <si>
    <t>G.02</t>
  </si>
  <si>
    <t>G.03</t>
  </si>
  <si>
    <t>G.04</t>
  </si>
  <si>
    <t>G.05</t>
  </si>
  <si>
    <t>G.06</t>
  </si>
  <si>
    <t>G.07</t>
  </si>
  <si>
    <t>G.08</t>
  </si>
  <si>
    <t>G.09</t>
  </si>
  <si>
    <t>G.10</t>
  </si>
  <si>
    <t>H. Total Direct Costs  (coûts directs totaux)</t>
  </si>
  <si>
    <t>I. Overhead (COUTS INDIRECTES)</t>
  </si>
  <si>
    <t>J. TOTAL</t>
  </si>
  <si>
    <t>La formation offerte au personnel de première ligne (p. ex., agents de cas, personnel psychosocial, infirmières) ou l’embauche de consultants pour le développement organisationnel peut être considérée dans cette catégorie. Cela peut inclure la location de salles et la fourniture de repas. Les plans de renforcement des capacités techniques et organisationnelles doivent être alignés sur les recommandations du PDD.  L’investissement dans les activités de renforcement des capacités ne devrait pas dépasser 6 % du budget global</t>
  </si>
  <si>
    <t>Les frais généraux ne doivent pas dépasser 7 % du total des coûts directs. Chaque partenaire devrait recevoir les 7 % de frais généraux calculés sur sa part du budget. Les chefs de consortium ne sont pas autorisés à appliquer des frais généraux sur le financement de transfert</t>
  </si>
  <si>
    <t xml:space="preserve">Chaque partenaire est invité à fournir un budget REPAS substantiel (recommandé de 2 à 5 % du budget total) pour soutenir le personnel et les activités REPAS adéquats. Le FRS se concentrera sur un suivi de qualité du MEAL afin de garantir une programmation de bonne qualité.
Personnel de MEAL, enquêtes (de base, à mi-parcours, en ligne, évaluation), collecte de données de routine, examens indépendants ou internes des projets, etc. Il n’y a pas de plafond précis pour les coûts de suivi et d’évaluation; toutefois, une évaluation sera effectuée afin de déterminer si les coûts indiqués sont appropriés pour le projet proposé. 
Une FPC spécifique sera requise dans le budget sur une feuille distincte pour examiner les dépenses prévues liées à cette catégorie de budget MEAL. </t>
  </si>
  <si>
    <t>Une proportion des coûts des bureaux régionaux, nationaux ou locaux peut être incluse comme coûts directs lorsque le bureau est directement impliqué dans la réalisation du projet. Les ressources destinées à l’utilisation exclusive du projet financé peuvent être entièrement calculées en fonction des coûts directs. Si les bureaux sont répartis entre plusieurs projets différents, les coûts devraient également être divisés par la même proportion. Par exemple, si la subvention financée par le FRU représente 20 % des dépenses du projet dans ce bureau, alors 20 % des coûts devraient être inclus dans les coûts directs. Les coûts non admissibles (comme la collecte de fonds) doivent être déduits du total. Tout modèle de répartition devrait être convenu avec l’UFM et les preuves devraient être conservées, qui peuvent être consultées au besoin. Veuillez inclure les équipements de bureau et la remise à neuf autres que les biens dans cette catégorie.</t>
  </si>
  <si>
    <t xml:space="preserve">Pour les déplacements effectués par tout le personnel, les sous-traitants et les consultants en relation avec l’entreprise, y compris : frais de transport aérien, ferroviaire, location/achat de voitures et autres frais de déplacement, hôtel et hébergement, indemnités de subsistance, frais de gestion des voyages et frais de documentation de voyage. Le détail du budget devrait fournir suffisamment de détails sur la nature des déplacements et les lieux de départ et d’arrivée. Les frais de déplacement, de séjour et d’hébergement associés au suivi et à l’évaluation, s’il y a lieu, devraient être inclus dans le budget du suivi et de l’évaluation. Tous les voyages par rail ou par avion seront budgétisés par une classe de voyage qui ne représente pas plus que « l’économie standard », à moins que des classes de voyage supérieures soient représentatives d’un meilleur rapport qualité-prix ou qu’elles soient tenues de respecter une législation particulière, comme la Loi sur l’égalité de 2010. Aucun voyage ne doit être réservé dans une classe supérieure à « classe économique standard » sans autorisation écrite. Les voyages en première classe ne seront pas autorisés en aucune circonstance. L’alcool et le tabac ne sont pas des articles de subsistance admissibles. Lorsque des véhicules et des immobilisations existants peuvent être utilisés pour mettre en œuvre les activités du FRS, nous acceptons que le coût de fonctionnement et d’entretien de leur utilisation soit inclus dans le budget
</t>
  </si>
  <si>
    <t>Les activités devraient être séparées par secteurs : trésorerie, sécurité alimentaire et moyens d’existence, protection, santé, nutrition, etc.
La catégorie « autre » peut comprendre :
 - Le budget de visibilité (conformément au chapitre de visibilité du présent manuel d’exploitation) 
 - Toutes les autres activités de projet non directement liées aux secteurs mentionnés</t>
  </si>
  <si>
    <t>Cette catégorie comprend les personnes travaillant dans le cadre d’un contrat de travail, d’un contrat direct (consultant), de sous-traitants et de détachements. Chaque membre du personnel doit se voir attribuer une famille d’emplois parmi les suivants :
1.  Gestion du programme
-  Personnel entièrement affecté à la gestion du projet (catégorie activité) 
2. Conseiller technique
-  Personnel affecté entièrement ou partiellement au projet qui fournit une expertise technique liée aux produits livrables du projet. (Catégorie d’activité)
-  Personnel MEAL affecté entièrement ou partiellement au projet. (Catégorie MEAL)
3. Soutien et administration des programmes
-  Personnel RH, IT, logistique, financier, administratif ou autre personnel de soutien affecté entièrement ou partiellement au projet (catégorie Support)
-  Direction et directeurs de l’organisation affectés en partie au projet (soutien de catégorie)
Les montants prévus doivent couvrir le coût des salaires et des avantages sociaux, y compris la pension de retraite (SRP), les impôts et toute autre contribution sociale légalement exigée. Si le coût est celui d’un sous-traitant, il faut indiquer un taux de redevance qui couvrira le coût facturé total imputable au projet. Inscrire chaque membre du personnel de base salarié sur une ligne distincte, mais une ligne financière globale est acceptable pour le personnel de soutien de la même catégorie (avec un BOQ détaillé). Nous ne couvrirons aucun coût de rapatriement ou de résiliation, sauf si les coûts de résiliation sont une exigence légale dans le pays d’exploitation. Les coûts admissibles sont la formation, les conférences et ateliers liés à l’apprentissage et au perfectionnement du personnel, y compris la location de locaux; toutefois, ces coûts devraient être inclus dans le chapitre sur le renforcement des capacités sous les coûts des projets.</t>
  </si>
  <si>
    <t xml:space="preserve">Les actifs sont des biens corporels acquis par le financement de donateurs, comme l’équipement spécialisé, les véhicules automobiles standard et hors route et tout autre équipement lié au projet. Tout aspect des actifs inclus doit être pleinement justifié comme contribuant au résultat durable du projet. L’amortissement n’est pas une dépense admissible. </t>
  </si>
  <si>
    <t>Consortium</t>
  </si>
  <si>
    <t>LP.A.01</t>
  </si>
  <si>
    <t>LP.A.02</t>
  </si>
  <si>
    <t>LP.A.03</t>
  </si>
  <si>
    <t>LP.A.04</t>
  </si>
  <si>
    <t>LP.A.05</t>
  </si>
  <si>
    <t>LP.A.06</t>
  </si>
  <si>
    <t>LP.A.07</t>
  </si>
  <si>
    <t>LP.A.08</t>
  </si>
  <si>
    <t>LP.A.09</t>
  </si>
  <si>
    <t>LP.A.10</t>
  </si>
  <si>
    <t>LP.B.01</t>
  </si>
  <si>
    <t>LP.B.02</t>
  </si>
  <si>
    <t>LP.B.03</t>
  </si>
  <si>
    <t>LP.B.04</t>
  </si>
  <si>
    <t>LP.B.05</t>
  </si>
  <si>
    <t>LP.B.06</t>
  </si>
  <si>
    <t>LP.B.07</t>
  </si>
  <si>
    <t>LP.B.08</t>
  </si>
  <si>
    <t>LP.B.09</t>
  </si>
  <si>
    <t>LP.B.10</t>
  </si>
  <si>
    <t>LP.C.1.01</t>
  </si>
  <si>
    <t>LP.C.1.02</t>
  </si>
  <si>
    <t>LP.C.1.03</t>
  </si>
  <si>
    <t>LP.C.1.04</t>
  </si>
  <si>
    <t>LP.C.1.05</t>
  </si>
  <si>
    <t>LP.C.1.06</t>
  </si>
  <si>
    <t>LP.C.1.07</t>
  </si>
  <si>
    <t>LP.C.1.08</t>
  </si>
  <si>
    <t>LP.C.1.09</t>
  </si>
  <si>
    <t>LP.C.1.10</t>
  </si>
  <si>
    <t>LP.C.2.01</t>
  </si>
  <si>
    <t>LP.C.2.02</t>
  </si>
  <si>
    <t>LP.C.2.03</t>
  </si>
  <si>
    <t>LP.C.2.04</t>
  </si>
  <si>
    <t>LP.C.2.05</t>
  </si>
  <si>
    <t>LP.C.2.06</t>
  </si>
  <si>
    <t>LP.C.2.07</t>
  </si>
  <si>
    <t>LP.C.2.08</t>
  </si>
  <si>
    <t>LP.C.2.09</t>
  </si>
  <si>
    <t>LP.C.2.10</t>
  </si>
  <si>
    <t>LP.C.3.01</t>
  </si>
  <si>
    <t>LP.C.3.02</t>
  </si>
  <si>
    <t>LP.C.3.03</t>
  </si>
  <si>
    <t>LP.C.3.04</t>
  </si>
  <si>
    <t>LP.C.3.05</t>
  </si>
  <si>
    <t>LP.C.3.06</t>
  </si>
  <si>
    <t>LP.C.3.07</t>
  </si>
  <si>
    <t>LP.C.3.08</t>
  </si>
  <si>
    <t>LP.C.3.09</t>
  </si>
  <si>
    <t>LP.C.3.10</t>
  </si>
  <si>
    <t>LP.D.01</t>
  </si>
  <si>
    <t>LP.D.02</t>
  </si>
  <si>
    <t>LP.D.03</t>
  </si>
  <si>
    <t>LP.D.04</t>
  </si>
  <si>
    <t>LP.D.05</t>
  </si>
  <si>
    <t>LP.D.06</t>
  </si>
  <si>
    <t>LP.D.07</t>
  </si>
  <si>
    <t>LP.D.08</t>
  </si>
  <si>
    <t>LP.D.09</t>
  </si>
  <si>
    <t>LP.D.10</t>
  </si>
  <si>
    <t>LP.E.01</t>
  </si>
  <si>
    <t>LP.E.02</t>
  </si>
  <si>
    <t>LP.E.03</t>
  </si>
  <si>
    <t>LP.E.04</t>
  </si>
  <si>
    <t>LP.E.05</t>
  </si>
  <si>
    <t>LP.E.06</t>
  </si>
  <si>
    <t>LP.E.07</t>
  </si>
  <si>
    <t>LP.E.08</t>
  </si>
  <si>
    <t>LP.E.09</t>
  </si>
  <si>
    <t>LP.E.10</t>
  </si>
  <si>
    <t>LP.F.01</t>
  </si>
  <si>
    <t>LP.F.02</t>
  </si>
  <si>
    <t>LP.F.03</t>
  </si>
  <si>
    <t>LP.F.04</t>
  </si>
  <si>
    <t>LP.F.05</t>
  </si>
  <si>
    <t>LP.F.06</t>
  </si>
  <si>
    <t>LP.F.07</t>
  </si>
  <si>
    <t>LP.F.08</t>
  </si>
  <si>
    <t>LP.F.09</t>
  </si>
  <si>
    <t>LP.F.10</t>
  </si>
  <si>
    <t>LP.G.01</t>
  </si>
  <si>
    <t>LP.G.02</t>
  </si>
  <si>
    <t>LP.G.03</t>
  </si>
  <si>
    <t>LP.G.04</t>
  </si>
  <si>
    <t>LP.G.05</t>
  </si>
  <si>
    <t>LP.G.06</t>
  </si>
  <si>
    <t>LP.G.07</t>
  </si>
  <si>
    <t>LP.G.08</t>
  </si>
  <si>
    <t>LP.G.09</t>
  </si>
  <si>
    <t>LP.G.10</t>
  </si>
  <si>
    <t>P1.A.01</t>
  </si>
  <si>
    <t>P1.A.02</t>
  </si>
  <si>
    <t>P1.A.03</t>
  </si>
  <si>
    <t>P1.A.04</t>
  </si>
  <si>
    <t>P1.A.05</t>
  </si>
  <si>
    <t>P1.A.06</t>
  </si>
  <si>
    <t>P1.A.07</t>
  </si>
  <si>
    <t>P1.A.08</t>
  </si>
  <si>
    <t>P1.A.09</t>
  </si>
  <si>
    <t>P1.A.10</t>
  </si>
  <si>
    <t>P1.B.01</t>
  </si>
  <si>
    <t>P1.B.02</t>
  </si>
  <si>
    <t>P1.B.03</t>
  </si>
  <si>
    <t>P1.B.04</t>
  </si>
  <si>
    <t>P1.B.05</t>
  </si>
  <si>
    <t>P1.B.06</t>
  </si>
  <si>
    <t>P1.B.07</t>
  </si>
  <si>
    <t>P1.B.08</t>
  </si>
  <si>
    <t>P1.B.09</t>
  </si>
  <si>
    <t>P1.B.10</t>
  </si>
  <si>
    <t>P1.C.1.01</t>
  </si>
  <si>
    <t>P1.C.1.02</t>
  </si>
  <si>
    <t>P1.C.1.03</t>
  </si>
  <si>
    <t>P1.C.1.04</t>
  </si>
  <si>
    <t>P1.C.1.05</t>
  </si>
  <si>
    <t>P1.C.1.06</t>
  </si>
  <si>
    <t>P1.C.1.07</t>
  </si>
  <si>
    <t>P1.C.1.08</t>
  </si>
  <si>
    <t>P1.C.1.09</t>
  </si>
  <si>
    <t>P1.C.1.10</t>
  </si>
  <si>
    <t>P1.C.2.01</t>
  </si>
  <si>
    <t>P1.C.2.02</t>
  </si>
  <si>
    <t>P1.C.2.03</t>
  </si>
  <si>
    <t>P1.C.2.04</t>
  </si>
  <si>
    <t>P1.C.2.05</t>
  </si>
  <si>
    <t>P1.C.2.06</t>
  </si>
  <si>
    <t>P1.C.2.07</t>
  </si>
  <si>
    <t>P1.C.2.08</t>
  </si>
  <si>
    <t>P1.C.2.09</t>
  </si>
  <si>
    <t>P1.C.2.10</t>
  </si>
  <si>
    <t>P1.C.3.01</t>
  </si>
  <si>
    <t>P1.C.3.02</t>
  </si>
  <si>
    <t>P1.C.3.03</t>
  </si>
  <si>
    <t>P1.C.3.04</t>
  </si>
  <si>
    <t>P1.C.3.05</t>
  </si>
  <si>
    <t>P1.C.3.06</t>
  </si>
  <si>
    <t>P1.C.3.07</t>
  </si>
  <si>
    <t>P1.C.3.08</t>
  </si>
  <si>
    <t>P1.C.3.09</t>
  </si>
  <si>
    <t>P1.C.3.10</t>
  </si>
  <si>
    <t>P1.D.01</t>
  </si>
  <si>
    <t>P1.D.02</t>
  </si>
  <si>
    <t>P1.D.03</t>
  </si>
  <si>
    <t>P1.D.04</t>
  </si>
  <si>
    <t>P1.D.05</t>
  </si>
  <si>
    <t>P1.D.06</t>
  </si>
  <si>
    <t>P1.D.07</t>
  </si>
  <si>
    <t>P1.D.08</t>
  </si>
  <si>
    <t>P1.D.09</t>
  </si>
  <si>
    <t>P1.D.10</t>
  </si>
  <si>
    <t>P1.E.01</t>
  </si>
  <si>
    <t>P1.E.02</t>
  </si>
  <si>
    <t>P1.E.03</t>
  </si>
  <si>
    <t>P1.E.04</t>
  </si>
  <si>
    <t>P1.E.05</t>
  </si>
  <si>
    <t>P1.E.06</t>
  </si>
  <si>
    <t>P1.E.07</t>
  </si>
  <si>
    <t>P1.E.08</t>
  </si>
  <si>
    <t>P1.E.09</t>
  </si>
  <si>
    <t>P1.E.10</t>
  </si>
  <si>
    <t>P1.F.01</t>
  </si>
  <si>
    <t>P1.F.02</t>
  </si>
  <si>
    <t>P1.F.03</t>
  </si>
  <si>
    <t>P1.F.04</t>
  </si>
  <si>
    <t>P1.F.05</t>
  </si>
  <si>
    <t>P1.F.06</t>
  </si>
  <si>
    <t>P1.F.07</t>
  </si>
  <si>
    <t>P1.F.08</t>
  </si>
  <si>
    <t>P1.F.09</t>
  </si>
  <si>
    <t>P1.F.10</t>
  </si>
  <si>
    <t>P1.G.01</t>
  </si>
  <si>
    <t>P1.G.02</t>
  </si>
  <si>
    <t>P1.G.03</t>
  </si>
  <si>
    <t>P1.G.04</t>
  </si>
  <si>
    <t>P1.G.05</t>
  </si>
  <si>
    <t>P1.G.06</t>
  </si>
  <si>
    <t>P1.G.07</t>
  </si>
  <si>
    <t>P1.G.08</t>
  </si>
  <si>
    <t>P1.G.09</t>
  </si>
  <si>
    <t>P1.G.10</t>
  </si>
  <si>
    <t>P2.A.01</t>
  </si>
  <si>
    <t>P2.A.02</t>
  </si>
  <si>
    <t>P2.A.03</t>
  </si>
  <si>
    <t>P2.A.04</t>
  </si>
  <si>
    <t>P2.A.05</t>
  </si>
  <si>
    <t>P2.A.06</t>
  </si>
  <si>
    <t>P2.A.07</t>
  </si>
  <si>
    <t>P2.A.08</t>
  </si>
  <si>
    <t>P2.A.09</t>
  </si>
  <si>
    <t>P2.A.10</t>
  </si>
  <si>
    <t>P2.B.01</t>
  </si>
  <si>
    <t>P2.B.02</t>
  </si>
  <si>
    <t>P2.B.03</t>
  </si>
  <si>
    <t>P2.B.04</t>
  </si>
  <si>
    <t>P2.B.05</t>
  </si>
  <si>
    <t>P2.B.06</t>
  </si>
  <si>
    <t>P2.B.07</t>
  </si>
  <si>
    <t>P2.B.08</t>
  </si>
  <si>
    <t>P2.B.09</t>
  </si>
  <si>
    <t>P2.B.10</t>
  </si>
  <si>
    <t>P2.C.1.01</t>
  </si>
  <si>
    <t>P2.C.1.02</t>
  </si>
  <si>
    <t>P2.C.1.03</t>
  </si>
  <si>
    <t>P2.C.1.04</t>
  </si>
  <si>
    <t>P2.C.1.05</t>
  </si>
  <si>
    <t>P2.C.1.06</t>
  </si>
  <si>
    <t>P2.C.1.07</t>
  </si>
  <si>
    <t>P2.C.1.08</t>
  </si>
  <si>
    <t>P2.C.1.09</t>
  </si>
  <si>
    <t>P2.C.1.10</t>
  </si>
  <si>
    <t>P2.C.2.01</t>
  </si>
  <si>
    <t>P2.C.2.02</t>
  </si>
  <si>
    <t>P2.C.2.03</t>
  </si>
  <si>
    <t>P2.C.2.04</t>
  </si>
  <si>
    <t>P2.C.2.05</t>
  </si>
  <si>
    <t>P2.C.2.06</t>
  </si>
  <si>
    <t>P2.C.2.07</t>
  </si>
  <si>
    <t>P2.C.2.08</t>
  </si>
  <si>
    <t>P2.C.2.09</t>
  </si>
  <si>
    <t>P2.C.2.10</t>
  </si>
  <si>
    <t>P2.C.3.01</t>
  </si>
  <si>
    <t>P2.C.3.02</t>
  </si>
  <si>
    <t>P2.C.3.03</t>
  </si>
  <si>
    <t>P2.C.3.04</t>
  </si>
  <si>
    <t>P2.C.3.05</t>
  </si>
  <si>
    <t>P2.C.3.06</t>
  </si>
  <si>
    <t>P2.C.3.07</t>
  </si>
  <si>
    <t>P2.C.3.08</t>
  </si>
  <si>
    <t>P2.C.3.09</t>
  </si>
  <si>
    <t>P2.C.3.10</t>
  </si>
  <si>
    <t>P2.D.01</t>
  </si>
  <si>
    <t>P2.D.02</t>
  </si>
  <si>
    <t>P2.D.03</t>
  </si>
  <si>
    <t>P2.D.04</t>
  </si>
  <si>
    <t>P2.D.05</t>
  </si>
  <si>
    <t>P2.D.06</t>
  </si>
  <si>
    <t>P2.D.07</t>
  </si>
  <si>
    <t>P2.D.08</t>
  </si>
  <si>
    <t>P2.D.09</t>
  </si>
  <si>
    <t>P2.D.10</t>
  </si>
  <si>
    <t>P2.E.01</t>
  </si>
  <si>
    <t>P2.E.02</t>
  </si>
  <si>
    <t>P2.E.03</t>
  </si>
  <si>
    <t>P2.E.04</t>
  </si>
  <si>
    <t>P2.E.05</t>
  </si>
  <si>
    <t>P2.E.06</t>
  </si>
  <si>
    <t>P2.E.07</t>
  </si>
  <si>
    <t>P2.E.08</t>
  </si>
  <si>
    <t>P2.E.09</t>
  </si>
  <si>
    <t>P2.E.10</t>
  </si>
  <si>
    <t>P2.F.01</t>
  </si>
  <si>
    <t>P2.F.02</t>
  </si>
  <si>
    <t>P2.F.03</t>
  </si>
  <si>
    <t>P2.F.04</t>
  </si>
  <si>
    <t>P2.F.05</t>
  </si>
  <si>
    <t>P2.F.06</t>
  </si>
  <si>
    <t>P2.F.07</t>
  </si>
  <si>
    <t>P2.F.08</t>
  </si>
  <si>
    <t>P2.F.09</t>
  </si>
  <si>
    <t>P2.F.10</t>
  </si>
  <si>
    <t>P2.G.01</t>
  </si>
  <si>
    <t>P2.G.02</t>
  </si>
  <si>
    <t>P2.G.03</t>
  </si>
  <si>
    <t>P2.G.04</t>
  </si>
  <si>
    <t>P2.G.05</t>
  </si>
  <si>
    <t>P2.G.06</t>
  </si>
  <si>
    <t>P2.G.07</t>
  </si>
  <si>
    <t>P2.G.08</t>
  </si>
  <si>
    <t>P2.G.09</t>
  </si>
  <si>
    <t>P2.G.10</t>
  </si>
  <si>
    <t>Partner 2 name</t>
  </si>
  <si>
    <t>Partner 1 name</t>
  </si>
  <si>
    <t>Lead Partner name</t>
  </si>
  <si>
    <t>Partner 1</t>
  </si>
  <si>
    <t>Partner 2</t>
  </si>
  <si>
    <t>Please prepare separately for each of the partners</t>
  </si>
  <si>
    <t>Veuillez préparer séparément pour chacun des partenaires</t>
  </si>
  <si>
    <t>J. TOTAL Consortium</t>
  </si>
  <si>
    <t>F. SUIVI - ÉVALUATION ET LEÇONS APPRISES (MONITORING EVALUATION &amp; LESSONS LEARNED)</t>
  </si>
  <si>
    <t>I. Overhead Consortium Total (COUTS INDIRECTS de Consortium)</t>
  </si>
  <si>
    <r>
      <t xml:space="preserve">Ce modèle est destiné aux </t>
    </r>
    <r>
      <rPr>
        <b/>
        <sz val="11"/>
        <color theme="1"/>
        <rFont val="Calibri"/>
        <family val="2"/>
        <scheme val="minor"/>
      </rPr>
      <t xml:space="preserve">partenaires en consortium seulement. </t>
    </r>
  </si>
  <si>
    <r>
      <rPr>
        <b/>
        <sz val="11"/>
        <color theme="1"/>
        <rFont val="Calibri"/>
        <family val="2"/>
        <scheme val="minor"/>
      </rPr>
      <t>Canevas du budget (budget template)</t>
    </r>
    <r>
      <rPr>
        <sz val="11"/>
        <color theme="1"/>
        <rFont val="Calibri"/>
        <family val="2"/>
        <scheme val="minor"/>
      </rPr>
      <t xml:space="preserve"> - plusieurs feuilles ont été mises à la disposition des partenaires. Merci de ne remplir que les feuilles "Budget - Lead Partner", "Budget - P1" et "Budget - P2". La feuille "Budget consortium" est composée de formules pour compiler les informations des feuilles "Budget - Lead Partner", "Budget - P1" et "Budget - P2". Merci de bien vérifier que toutes les lignes des feuilles "Budget - Lead Partner", "Budget - P1" et "Budget - P2" sont bien reflétées sur la feuille "Budget consortium" et d'en rajouter en tirant et vérifiant les formules le cas échéant. </t>
    </r>
  </si>
  <si>
    <t>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</si>
</sst>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64" formatCode="_(* #,##0.00_);_(* \(#,##0.00\);_(* &quot;-&quot;??_);_(@_)"/>
    <numFmt numFmtId="165" formatCode="_-* #,##0.00\ _€_-;\-* #,##0.00\ _€_-;_-* &quot;-&quot;??\ _€_-;_-@_-"/>
    <numFmt numFmtId="166" formatCode="_-* #,##0\ _€_-;\-* #,##0\ _€_-;_-* &quot;-&quot;??\ _€_-;_-@_-"/>
    <numFmt numFmtId="167" formatCode="_(* #,##0_);_(* \(#,##0\);_(* &quot;-&quot;??_);_(@_)"/>
    <numFmt numFmtId="168" formatCode="[$-40C]mmm\-yy;@"/>
    <numFmt numFmtId="169" formatCode="[$£-809]#,##0.00;\-[$£-809]#,##0.00"/>
  </numFmts>
  <fonts count="51"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i/>
      <sz val="9"/>
      <color theme="1"/>
      <name val="Calibri"/>
      <family val="2"/>
      <scheme val="minor"/>
    </font>
    <font>
      <b/>
      <sz val="16"/>
      <color theme="1"/>
      <name val="Calibri"/>
      <family val="2"/>
      <scheme val="minor"/>
    </font>
    <font>
      <sz val="8"/>
      <color theme="1"/>
      <name val="Calibri"/>
      <family val="2"/>
      <scheme val="minor"/>
    </font>
    <font>
      <b/>
      <sz val="9"/>
      <color theme="0"/>
      <name val="Calibri"/>
      <family val="2"/>
      <scheme val="minor"/>
    </font>
    <font>
      <sz val="8"/>
      <name val="Calibri"/>
      <family val="2"/>
      <scheme val="minor"/>
    </font>
    <font>
      <b/>
      <sz val="11"/>
      <color theme="1"/>
      <name val="Calibri"/>
      <family val="2"/>
      <scheme val="minor"/>
    </font>
    <font>
      <sz val="12"/>
      <color theme="1"/>
      <name val="Calibri"/>
      <family val="2"/>
      <scheme val="minor"/>
    </font>
    <font>
      <sz val="12"/>
      <color indexed="8"/>
      <name val="Calibri"/>
      <family val="2"/>
    </font>
    <font>
      <sz val="9"/>
      <color rgb="FF000000"/>
      <name val="Calibri"/>
      <family val="2"/>
    </font>
    <font>
      <sz val="9"/>
      <color rgb="FF000000"/>
      <name val="Calibri"/>
      <family val="2"/>
      <scheme val="minor"/>
    </font>
    <font>
      <b/>
      <i/>
      <sz val="9"/>
      <color rgb="FF000000"/>
      <name val="Calibri"/>
      <family val="2"/>
      <scheme val="minor"/>
    </font>
    <font>
      <sz val="11"/>
      <color rgb="FF000000"/>
      <name val="Calibri"/>
      <family val="2"/>
      <scheme val="minor"/>
    </font>
    <font>
      <b/>
      <sz val="9"/>
      <color rgb="FF000000"/>
      <name val="Calibri"/>
      <family val="2"/>
      <scheme val="minor"/>
    </font>
    <font>
      <sz val="8"/>
      <color rgb="FF000000"/>
      <name val="Calibri"/>
      <family val="2"/>
      <scheme val="minor"/>
    </font>
    <font>
      <b/>
      <sz val="11"/>
      <color rgb="FF000000"/>
      <name val="Calibri"/>
      <family val="2"/>
      <scheme val="minor"/>
    </font>
    <font>
      <i/>
      <sz val="9"/>
      <color rgb="FF000000"/>
      <name val="Calibri"/>
      <family val="2"/>
      <scheme val="minor"/>
    </font>
    <font>
      <sz val="9"/>
      <color rgb="FFFFFFFF"/>
      <name val="Calibri"/>
      <family val="2"/>
      <scheme val="minor"/>
    </font>
    <font>
      <b/>
      <sz val="9"/>
      <color rgb="FFFFFFFF"/>
      <name val="Calibri"/>
      <family val="2"/>
      <scheme val="minor"/>
    </font>
    <font>
      <sz val="11"/>
      <color rgb="FFFFFFFF"/>
      <name val="Calibri"/>
      <family val="2"/>
      <scheme val="minor"/>
    </font>
    <font>
      <b/>
      <sz val="14"/>
      <color theme="1"/>
      <name val="Calibri"/>
      <family val="2"/>
      <scheme val="minor"/>
    </font>
    <font>
      <b/>
      <sz val="11"/>
      <color theme="0"/>
      <name val="Calibri"/>
      <family val="2"/>
      <scheme val="minor"/>
    </font>
    <font>
      <sz val="10"/>
      <color theme="1"/>
      <name val="Calibri"/>
      <family val="2"/>
      <scheme val="minor"/>
    </font>
    <font>
      <b/>
      <sz val="14"/>
      <color theme="0"/>
      <name val="Calibri"/>
      <family val="2"/>
      <scheme val="minor"/>
    </font>
    <font>
      <b/>
      <sz val="10"/>
      <color theme="1"/>
      <name val="Calibri"/>
      <family val="2"/>
      <scheme val="minor"/>
    </font>
    <font>
      <b/>
      <sz val="10"/>
      <color theme="0"/>
      <name val="Calibri"/>
      <family val="2"/>
      <scheme val="minor"/>
    </font>
    <font>
      <b/>
      <sz val="16"/>
      <color theme="1"/>
      <name val="Source Sans Pro"/>
      <family val="2"/>
    </font>
    <font>
      <sz val="11"/>
      <color theme="1"/>
      <name val="Source Sans Pro"/>
      <family val="2"/>
    </font>
    <font>
      <sz val="10"/>
      <color theme="1"/>
      <name val="Source Sans Pro"/>
      <family val="2"/>
    </font>
    <font>
      <b/>
      <sz val="10"/>
      <color theme="1"/>
      <name val="Source Sans Pro"/>
      <family val="2"/>
    </font>
    <font>
      <b/>
      <sz val="11"/>
      <color theme="1"/>
      <name val="Source Sans Pro"/>
      <family val="2"/>
    </font>
    <font>
      <b/>
      <sz val="9"/>
      <color theme="1"/>
      <name val="Source Sans Pro"/>
      <family val="2"/>
    </font>
    <font>
      <sz val="8"/>
      <color theme="1"/>
      <name val="Source Sans Pro"/>
      <family val="2"/>
    </font>
    <font>
      <i/>
      <sz val="9"/>
      <color theme="1"/>
      <name val="Source Sans Pro"/>
      <family val="2"/>
    </font>
    <font>
      <sz val="9"/>
      <color theme="1"/>
      <name val="Source Sans Pro"/>
      <family val="2"/>
    </font>
    <font>
      <sz val="11"/>
      <color theme="0"/>
      <name val="Source Sans Pro"/>
      <family val="2"/>
    </font>
    <font>
      <sz val="14"/>
      <color theme="1"/>
      <name val="Calibri"/>
      <family val="2"/>
      <scheme val="minor"/>
    </font>
    <font>
      <i/>
      <sz val="8"/>
      <color theme="1"/>
      <name val="Calibri"/>
      <family val="2"/>
      <scheme val="minor"/>
    </font>
    <font>
      <sz val="11"/>
      <color rgb="FF000000"/>
      <name val="Calibri"/>
      <family val="2"/>
    </font>
    <font>
      <b/>
      <sz val="10"/>
      <color rgb="FF000000"/>
      <name val="Source Sans Pro"/>
      <family val="2"/>
    </font>
    <font>
      <b/>
      <sz val="10"/>
      <color rgb="FF000000"/>
      <name val="Calibri"/>
      <family val="2"/>
      <scheme val="minor"/>
    </font>
    <font>
      <b/>
      <i/>
      <sz val="10"/>
      <color rgb="FF000000"/>
      <name val="Calibri"/>
      <family val="2"/>
      <scheme val="minor"/>
    </font>
    <font>
      <b/>
      <sz val="11"/>
      <color rgb="FFFF0000"/>
      <name val="Calibri"/>
      <family val="2"/>
      <scheme val="minor"/>
    </font>
    <font>
      <sz val="6"/>
      <color rgb="FF000000"/>
      <name val="Calibri"/>
      <family val="2"/>
      <scheme val="minor"/>
    </font>
    <font>
      <b/>
      <sz val="6"/>
      <color rgb="FF000000"/>
      <name val="Calibri"/>
      <family val="2"/>
      <scheme val="minor"/>
    </font>
    <font>
      <sz val="6"/>
      <color rgb="FFFFFFFF"/>
      <name val="Calibri"/>
      <family val="2"/>
      <scheme val="minor"/>
    </font>
    <font>
      <b/>
      <sz val="5"/>
      <color rgb="FF000000"/>
      <name val="Calibri"/>
      <family val="2"/>
      <scheme val="minor"/>
    </font>
    <font>
      <sz val="10"/>
      <color rgb="FF000000"/>
      <name val="Calibri"/>
      <family val="2"/>
      <scheme val="minor"/>
    </font>
  </fonts>
  <fills count="25">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D9D9D9"/>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000000"/>
        <bgColor indexed="64"/>
      </patternFill>
    </fill>
    <fill>
      <patternFill patternType="solid">
        <fgColor rgb="FFDDEBF7"/>
        <bgColor indexed="64"/>
      </patternFill>
    </fill>
    <fill>
      <patternFill patternType="solid">
        <fgColor rgb="FF9BC2E6"/>
        <bgColor indexed="64"/>
      </patternFill>
    </fill>
    <fill>
      <patternFill patternType="solid">
        <fgColor rgb="FF2F75B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3" tint="0.79998168889431442"/>
        <bgColor indexed="64"/>
      </patternFill>
    </fill>
  </fills>
  <borders count="17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double">
        <color auto="1"/>
      </left>
      <right/>
      <top/>
      <bottom/>
      <diagonal/>
    </border>
    <border>
      <left/>
      <right style="double">
        <color auto="1"/>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64"/>
      </top>
      <bottom style="thin">
        <color indexed="64"/>
      </bottom>
      <diagonal/>
    </border>
    <border>
      <left/>
      <right style="thin">
        <color indexed="64"/>
      </right>
      <top/>
      <bottom style="thin">
        <color indexed="64"/>
      </bottom>
      <diagonal/>
    </border>
    <border>
      <left style="medium">
        <color rgb="FF000000"/>
      </left>
      <right/>
      <top style="medium">
        <color rgb="FF000000"/>
      </top>
      <bottom style="medium">
        <color indexed="64"/>
      </bottom>
      <diagonal/>
    </border>
    <border>
      <left/>
      <right/>
      <top style="medium">
        <color indexed="64"/>
      </top>
      <bottom style="thin">
        <color indexed="64"/>
      </bottom>
      <diagonal/>
    </border>
    <border>
      <left style="medium">
        <color rgb="FF000000"/>
      </left>
      <right style="medium">
        <color rgb="FF000000"/>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top style="medium">
        <color rgb="FF000000"/>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style="medium">
        <color indexed="64"/>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style="medium">
        <color indexed="64"/>
      </top>
      <bottom style="thin">
        <color indexed="64"/>
      </bottom>
      <diagonal/>
    </border>
    <border>
      <left style="thin">
        <color rgb="FF000000"/>
      </left>
      <right style="thin">
        <color rgb="FF000000"/>
      </right>
      <top/>
      <bottom style="thin">
        <color indexed="64"/>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medium">
        <color indexed="64"/>
      </left>
      <right style="thin">
        <color rgb="FF000000"/>
      </right>
      <top style="thin">
        <color indexed="64"/>
      </top>
      <bottom style="thin">
        <color indexed="64"/>
      </bottom>
      <diagonal/>
    </border>
    <border>
      <left style="thin">
        <color rgb="FF000000"/>
      </left>
      <right style="medium">
        <color indexed="64"/>
      </right>
      <top style="thin">
        <color indexed="64"/>
      </top>
      <bottom style="thin">
        <color indexed="64"/>
      </bottom>
      <diagonal/>
    </border>
    <border>
      <left style="medium">
        <color indexed="64"/>
      </left>
      <right style="thin">
        <color rgb="FF000000"/>
      </right>
      <top style="thin">
        <color indexed="64"/>
      </top>
      <bottom/>
      <diagonal/>
    </border>
    <border>
      <left style="thin">
        <color rgb="FF000000"/>
      </left>
      <right style="medium">
        <color indexed="64"/>
      </right>
      <top style="thin">
        <color indexed="64"/>
      </top>
      <bottom/>
      <diagonal/>
    </border>
    <border>
      <left style="medium">
        <color indexed="64"/>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top/>
      <bottom/>
      <diagonal/>
    </border>
    <border>
      <left/>
      <right style="medium">
        <color rgb="FF000000"/>
      </right>
      <top/>
      <bottom/>
      <diagonal/>
    </border>
    <border>
      <left/>
      <right style="medium">
        <color rgb="FF000000"/>
      </right>
      <top style="medium">
        <color indexed="64"/>
      </top>
      <bottom style="medium">
        <color rgb="FF000000"/>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thin">
        <color indexed="64"/>
      </right>
      <top style="medium">
        <color indexed="64"/>
      </top>
      <bottom style="medium">
        <color indexed="64"/>
      </bottom>
      <diagonal/>
    </border>
    <border>
      <left style="thin">
        <color indexed="64"/>
      </left>
      <right style="medium">
        <color rgb="FF000000"/>
      </right>
      <top style="medium">
        <color indexed="64"/>
      </top>
      <bottom style="medium">
        <color indexed="64"/>
      </bottom>
      <diagonal/>
    </border>
    <border>
      <left/>
      <right style="medium">
        <color rgb="FF000000"/>
      </right>
      <top/>
      <bottom style="medium">
        <color rgb="FF000000"/>
      </bottom>
      <diagonal/>
    </border>
    <border>
      <left style="medium">
        <color rgb="FF000000"/>
      </left>
      <right style="thin">
        <color indexed="64"/>
      </right>
      <top style="medium">
        <color rgb="FF000000"/>
      </top>
      <bottom style="medium">
        <color indexed="64"/>
      </bottom>
      <diagonal/>
    </border>
    <border>
      <left style="thin">
        <color indexed="64"/>
      </left>
      <right style="thin">
        <color indexed="64"/>
      </right>
      <top style="medium">
        <color rgb="FF000000"/>
      </top>
      <bottom style="medium">
        <color indexed="64"/>
      </bottom>
      <diagonal/>
    </border>
    <border>
      <left style="thin">
        <color indexed="64"/>
      </left>
      <right style="medium">
        <color rgb="FF000000"/>
      </right>
      <top style="medium">
        <color rgb="FF000000"/>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style="thin">
        <color indexed="64"/>
      </left>
      <right/>
      <top style="medium">
        <color rgb="FF000000"/>
      </top>
      <bottom style="medium">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indexed="64"/>
      </bottom>
      <diagonal/>
    </border>
    <border>
      <left style="medium">
        <color rgb="FF000000"/>
      </left>
      <right style="medium">
        <color rgb="FF000000"/>
      </right>
      <top/>
      <bottom/>
      <diagonal/>
    </border>
    <border>
      <left/>
      <right style="medium">
        <color rgb="FF000000"/>
      </right>
      <top style="medium">
        <color indexed="64"/>
      </top>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rgb="FF000000"/>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medium">
        <color rgb="FF000000"/>
      </right>
      <top style="medium">
        <color rgb="FF000000"/>
      </top>
      <bottom/>
      <diagonal/>
    </border>
    <border>
      <left/>
      <right style="thin">
        <color indexed="64"/>
      </right>
      <top style="medium">
        <color rgb="FF000000"/>
      </top>
      <bottom/>
      <diagonal/>
    </border>
    <border>
      <left style="thin">
        <color rgb="FF000000"/>
      </left>
      <right/>
      <top style="thin">
        <color rgb="FF000000"/>
      </top>
      <bottom style="thin">
        <color rgb="FF000000"/>
      </bottom>
      <diagonal/>
    </border>
    <border>
      <left/>
      <right style="thin">
        <color indexed="64"/>
      </right>
      <top style="medium">
        <color rgb="FF000000"/>
      </top>
      <bottom style="medium">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style="medium">
        <color rgb="FF000000"/>
      </bottom>
      <diagonal/>
    </border>
    <border>
      <left style="thin">
        <color rgb="FF000000"/>
      </left>
      <right style="medium">
        <color rgb="FF000000"/>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style="medium">
        <color rgb="FF000000"/>
      </left>
      <right style="thin">
        <color rgb="FF000000"/>
      </right>
      <top style="medium">
        <color indexed="64"/>
      </top>
      <bottom style="thin">
        <color indexed="64"/>
      </bottom>
      <diagonal/>
    </border>
    <border>
      <left style="thin">
        <color rgb="FF000000"/>
      </left>
      <right style="thin">
        <color rgb="FF000000"/>
      </right>
      <top style="thin">
        <color indexed="64"/>
      </top>
      <bottom style="medium">
        <color indexed="64"/>
      </bottom>
      <diagonal/>
    </border>
    <border>
      <left style="thin">
        <color rgb="FF000000"/>
      </left>
      <right style="medium">
        <color rgb="FF000000"/>
      </right>
      <top style="thin">
        <color indexed="64"/>
      </top>
      <bottom style="medium">
        <color indexed="64"/>
      </bottom>
      <diagonal/>
    </border>
    <border>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style="medium">
        <color rgb="FF000000"/>
      </left>
      <right style="thin">
        <color rgb="FF000000"/>
      </right>
      <top style="thin">
        <color indexed="64"/>
      </top>
      <bottom style="medium">
        <color indexed="64"/>
      </bottom>
      <diagonal/>
    </border>
    <border>
      <left style="thin">
        <color rgb="FF000000"/>
      </left>
      <right style="medium">
        <color indexed="64"/>
      </right>
      <top style="thin">
        <color indexed="64"/>
      </top>
      <bottom style="medium">
        <color indexed="64"/>
      </bottom>
      <diagonal/>
    </border>
    <border>
      <left style="medium">
        <color rgb="FF000000"/>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medium">
        <color indexed="64"/>
      </left>
      <right/>
      <top style="medium">
        <color indexed="64"/>
      </top>
      <bottom style="thin">
        <color rgb="FF000000"/>
      </bottom>
      <diagonal/>
    </border>
    <border>
      <left style="medium">
        <color indexed="64"/>
      </left>
      <right/>
      <top style="thin">
        <color rgb="FF000000"/>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medium">
        <color indexed="64"/>
      </left>
      <right/>
      <top/>
      <bottom style="thin">
        <color rgb="FF000000"/>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style="medium">
        <color indexed="64"/>
      </right>
      <top/>
      <bottom/>
      <diagonal/>
    </border>
    <border>
      <left style="thin">
        <color indexed="64"/>
      </left>
      <right style="medium">
        <color indexed="64"/>
      </right>
      <top/>
      <bottom style="thin">
        <color indexed="64"/>
      </bottom>
      <diagonal/>
    </border>
  </borders>
  <cellStyleXfs count="6">
    <xf numFmtId="0" fontId="0"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xf numFmtId="164" fontId="11" fillId="0" borderId="0" applyFont="0" applyFill="0" applyBorder="0" applyAlignment="0" applyProtection="0"/>
  </cellStyleXfs>
  <cellXfs count="506">
    <xf numFmtId="0" fontId="0" fillId="0" borderId="0" xfId="0"/>
    <xf numFmtId="0" fontId="2" fillId="0" borderId="0" xfId="0" applyFont="1"/>
    <xf numFmtId="0" fontId="3" fillId="0" borderId="0" xfId="0" applyFont="1"/>
    <xf numFmtId="0" fontId="0" fillId="0" borderId="26" xfId="0" applyBorder="1"/>
    <xf numFmtId="0" fontId="2" fillId="0" borderId="0" xfId="0" applyFont="1" applyAlignment="1">
      <alignment horizontal="right"/>
    </xf>
    <xf numFmtId="9" fontId="2" fillId="0" borderId="0" xfId="2" applyFont="1" applyAlignment="1">
      <alignment horizontal="center"/>
    </xf>
    <xf numFmtId="0" fontId="0" fillId="0" borderId="47" xfId="0" applyBorder="1"/>
    <xf numFmtId="0" fontId="0" fillId="0" borderId="48" xfId="0" applyBorder="1"/>
    <xf numFmtId="0" fontId="0" fillId="0" borderId="49" xfId="0" applyBorder="1"/>
    <xf numFmtId="0" fontId="0" fillId="0" borderId="27" xfId="0" applyBorder="1"/>
    <xf numFmtId="0" fontId="0" fillId="0" borderId="51" xfId="0" applyBorder="1"/>
    <xf numFmtId="0" fontId="0" fillId="0" borderId="52" xfId="0" applyBorder="1"/>
    <xf numFmtId="166" fontId="0" fillId="0" borderId="0" xfId="0" applyNumberFormat="1"/>
    <xf numFmtId="0" fontId="13" fillId="0" borderId="0" xfId="0" applyFont="1"/>
    <xf numFmtId="0" fontId="13" fillId="0" borderId="0" xfId="0" applyFont="1" applyAlignment="1">
      <alignment horizontal="center"/>
    </xf>
    <xf numFmtId="9" fontId="13" fillId="0" borderId="0" xfId="2" applyFont="1" applyAlignment="1">
      <alignment horizontal="center"/>
    </xf>
    <xf numFmtId="0" fontId="15" fillId="0" borderId="0" xfId="0" applyFont="1"/>
    <xf numFmtId="0" fontId="13" fillId="0" borderId="11" xfId="0" applyFont="1" applyBorder="1"/>
    <xf numFmtId="166" fontId="13" fillId="0" borderId="0" xfId="0" applyNumberFormat="1" applyFont="1" applyAlignment="1">
      <alignment horizontal="center"/>
    </xf>
    <xf numFmtId="166" fontId="13" fillId="0" borderId="0" xfId="0" applyNumberFormat="1" applyFont="1"/>
    <xf numFmtId="0" fontId="16" fillId="0" borderId="0" xfId="0" applyFont="1"/>
    <xf numFmtId="166" fontId="13" fillId="2" borderId="11" xfId="1" applyNumberFormat="1" applyFont="1" applyFill="1" applyBorder="1"/>
    <xf numFmtId="166" fontId="13" fillId="2" borderId="10" xfId="1" applyNumberFormat="1" applyFont="1" applyFill="1" applyBorder="1"/>
    <xf numFmtId="0" fontId="19" fillId="0" borderId="17" xfId="0" applyFont="1" applyBorder="1" applyAlignment="1">
      <alignment horizontal="left"/>
    </xf>
    <xf numFmtId="166" fontId="19" fillId="0" borderId="14" xfId="1" applyNumberFormat="1" applyFont="1" applyBorder="1" applyAlignment="1">
      <alignment horizontal="center"/>
    </xf>
    <xf numFmtId="166" fontId="13" fillId="0" borderId="13" xfId="1" applyNumberFormat="1" applyFont="1" applyBorder="1"/>
    <xf numFmtId="166" fontId="13" fillId="0" borderId="16" xfId="0" applyNumberFormat="1" applyFont="1" applyBorder="1"/>
    <xf numFmtId="9" fontId="13" fillId="0" borderId="15" xfId="2" applyFont="1" applyBorder="1"/>
    <xf numFmtId="166" fontId="13" fillId="3" borderId="16" xfId="0" applyNumberFormat="1" applyFont="1" applyFill="1" applyBorder="1"/>
    <xf numFmtId="166" fontId="13" fillId="3" borderId="15" xfId="0" applyNumberFormat="1" applyFont="1" applyFill="1" applyBorder="1"/>
    <xf numFmtId="0" fontId="13" fillId="0" borderId="23" xfId="3" applyFont="1" applyBorder="1" applyAlignment="1">
      <alignment horizontal="left"/>
    </xf>
    <xf numFmtId="166" fontId="13" fillId="0" borderId="22" xfId="1" applyNumberFormat="1" applyFont="1" applyBorder="1" applyAlignment="1">
      <alignment horizontal="center"/>
    </xf>
    <xf numFmtId="166" fontId="13" fillId="0" borderId="11" xfId="0" applyNumberFormat="1" applyFont="1" applyBorder="1"/>
    <xf numFmtId="9" fontId="13" fillId="0" borderId="10" xfId="2" applyFont="1" applyBorder="1"/>
    <xf numFmtId="166" fontId="13" fillId="0" borderId="38" xfId="0" applyNumberFormat="1" applyFont="1" applyBorder="1"/>
    <xf numFmtId="0" fontId="16" fillId="0" borderId="0" xfId="0" applyFont="1" applyAlignment="1">
      <alignment horizontal="center"/>
    </xf>
    <xf numFmtId="0" fontId="19" fillId="0" borderId="0" xfId="0" applyFont="1" applyAlignment="1">
      <alignment horizontal="center"/>
    </xf>
    <xf numFmtId="166" fontId="19" fillId="0" borderId="14" xfId="1" applyNumberFormat="1" applyFont="1" applyFill="1" applyBorder="1" applyAlignment="1">
      <alignment horizontal="center"/>
    </xf>
    <xf numFmtId="164" fontId="13" fillId="0" borderId="0" xfId="0" applyNumberFormat="1" applyFont="1"/>
    <xf numFmtId="0" fontId="15" fillId="0" borderId="0" xfId="0" applyFont="1" applyAlignment="1">
      <alignment wrapText="1"/>
    </xf>
    <xf numFmtId="166" fontId="13" fillId="10" borderId="8" xfId="1" applyNumberFormat="1" applyFont="1" applyFill="1" applyBorder="1" applyAlignment="1">
      <alignment wrapText="1"/>
    </xf>
    <xf numFmtId="0" fontId="12" fillId="0" borderId="13" xfId="0" applyFont="1" applyBorder="1" applyAlignment="1">
      <alignment wrapText="1"/>
    </xf>
    <xf numFmtId="0" fontId="12" fillId="0" borderId="34" xfId="0" applyFont="1" applyBorder="1" applyAlignment="1">
      <alignment wrapText="1"/>
    </xf>
    <xf numFmtId="166" fontId="13" fillId="0" borderId="13" xfId="0" applyNumberFormat="1" applyFont="1" applyBorder="1" applyAlignment="1">
      <alignment wrapText="1"/>
    </xf>
    <xf numFmtId="166" fontId="13" fillId="0" borderId="36" xfId="0" applyNumberFormat="1" applyFont="1" applyBorder="1" applyAlignment="1">
      <alignment wrapText="1"/>
    </xf>
    <xf numFmtId="0" fontId="0" fillId="0" borderId="0" xfId="0" applyAlignment="1">
      <alignment horizontal="left" wrapText="1"/>
    </xf>
    <xf numFmtId="0" fontId="20" fillId="0" borderId="0" xfId="0" applyFont="1"/>
    <xf numFmtId="0" fontId="21" fillId="6" borderId="4" xfId="0" applyFont="1" applyFill="1" applyBorder="1"/>
    <xf numFmtId="0" fontId="21" fillId="6" borderId="1" xfId="0" applyFont="1" applyFill="1" applyBorder="1"/>
    <xf numFmtId="0" fontId="21" fillId="6" borderId="2" xfId="0" applyFont="1" applyFill="1" applyBorder="1"/>
    <xf numFmtId="166" fontId="21" fillId="6" borderId="3" xfId="1" applyNumberFormat="1" applyFont="1" applyFill="1" applyBorder="1"/>
    <xf numFmtId="166" fontId="21" fillId="6" borderId="1" xfId="1" applyNumberFormat="1" applyFont="1" applyFill="1" applyBorder="1"/>
    <xf numFmtId="9" fontId="21" fillId="6" borderId="3" xfId="2" applyFont="1" applyFill="1" applyBorder="1"/>
    <xf numFmtId="0" fontId="22" fillId="0" borderId="0" xfId="0" applyFont="1"/>
    <xf numFmtId="0" fontId="22" fillId="0" borderId="0" xfId="0" applyFont="1" applyAlignment="1">
      <alignment wrapText="1"/>
    </xf>
    <xf numFmtId="9" fontId="19" fillId="0" borderId="17" xfId="0" applyNumberFormat="1" applyFont="1" applyBorder="1" applyAlignment="1">
      <alignment horizontal="left"/>
    </xf>
    <xf numFmtId="9" fontId="13" fillId="0" borderId="23" xfId="3" applyNumberFormat="1" applyFont="1" applyBorder="1" applyAlignment="1">
      <alignment horizontal="left"/>
    </xf>
    <xf numFmtId="49" fontId="13" fillId="0" borderId="13" xfId="0" applyNumberFormat="1" applyFont="1" applyBorder="1" applyAlignment="1">
      <alignment wrapText="1"/>
    </xf>
    <xf numFmtId="0" fontId="0" fillId="0" borderId="0" xfId="0" applyAlignment="1">
      <alignment horizontal="center"/>
    </xf>
    <xf numFmtId="0" fontId="9" fillId="0" borderId="0" xfId="0" applyFont="1" applyAlignment="1">
      <alignment horizontal="center"/>
    </xf>
    <xf numFmtId="166" fontId="2" fillId="0" borderId="0" xfId="1" applyNumberFormat="1" applyFont="1"/>
    <xf numFmtId="167" fontId="13" fillId="0" borderId="14" xfId="0" applyNumberFormat="1" applyFont="1" applyBorder="1"/>
    <xf numFmtId="167" fontId="13" fillId="0" borderId="11" xfId="0" applyNumberFormat="1" applyFont="1" applyBorder="1"/>
    <xf numFmtId="167" fontId="13" fillId="0" borderId="9" xfId="0" applyNumberFormat="1" applyFont="1" applyBorder="1"/>
    <xf numFmtId="167" fontId="13" fillId="0" borderId="38" xfId="0" applyNumberFormat="1" applyFont="1" applyBorder="1"/>
    <xf numFmtId="167" fontId="13" fillId="0" borderId="39" xfId="0" applyNumberFormat="1" applyFont="1" applyBorder="1"/>
    <xf numFmtId="167" fontId="13" fillId="0" borderId="19" xfId="0" applyNumberFormat="1" applyFont="1" applyBorder="1"/>
    <xf numFmtId="0" fontId="25" fillId="0" borderId="0" xfId="0" applyFont="1" applyAlignment="1">
      <alignment horizontal="right"/>
    </xf>
    <xf numFmtId="0" fontId="25" fillId="0" borderId="0" xfId="0" applyFont="1"/>
    <xf numFmtId="9" fontId="25" fillId="0" borderId="0" xfId="2" applyFont="1" applyAlignment="1">
      <alignment horizontal="right"/>
    </xf>
    <xf numFmtId="0" fontId="25" fillId="0" borderId="0" xfId="0" applyFont="1" applyAlignment="1">
      <alignment horizontal="center" vertical="center"/>
    </xf>
    <xf numFmtId="0" fontId="27" fillId="0" borderId="0" xfId="0" applyFont="1"/>
    <xf numFmtId="0" fontId="0" fillId="0" borderId="14" xfId="0" applyBorder="1"/>
    <xf numFmtId="0" fontId="25" fillId="4" borderId="65" xfId="0" applyFont="1" applyFill="1" applyBorder="1" applyAlignment="1">
      <alignment horizontal="center"/>
    </xf>
    <xf numFmtId="0" fontId="30" fillId="0" borderId="26" xfId="0" applyFont="1" applyBorder="1"/>
    <xf numFmtId="0" fontId="31" fillId="0" borderId="0" xfId="0" applyFont="1"/>
    <xf numFmtId="0" fontId="31" fillId="0" borderId="27" xfId="0" applyFont="1" applyBorder="1"/>
    <xf numFmtId="0" fontId="30" fillId="0" borderId="0" xfId="0" applyFont="1"/>
    <xf numFmtId="0" fontId="32" fillId="0" borderId="0" xfId="0" applyFont="1"/>
    <xf numFmtId="0" fontId="31" fillId="0" borderId="0" xfId="0" applyFont="1" applyAlignment="1">
      <alignment horizontal="center"/>
    </xf>
    <xf numFmtId="0" fontId="31" fillId="0" borderId="14" xfId="0" applyFont="1" applyBorder="1" applyAlignment="1">
      <alignment horizontal="left"/>
    </xf>
    <xf numFmtId="14" fontId="31" fillId="0" borderId="14" xfId="0" applyNumberFormat="1" applyFont="1" applyBorder="1" applyAlignment="1">
      <alignment horizontal="center"/>
    </xf>
    <xf numFmtId="0" fontId="31" fillId="0" borderId="14" xfId="0" applyFont="1" applyBorder="1" applyAlignment="1">
      <alignment horizontal="center"/>
    </xf>
    <xf numFmtId="14" fontId="31" fillId="0" borderId="14" xfId="0" applyNumberFormat="1" applyFont="1" applyBorder="1" applyAlignment="1">
      <alignment horizontal="center" vertical="center"/>
    </xf>
    <xf numFmtId="169" fontId="33" fillId="0" borderId="65" xfId="0" applyNumberFormat="1" applyFont="1" applyBorder="1" applyAlignment="1">
      <alignment horizontal="center"/>
    </xf>
    <xf numFmtId="0" fontId="34" fillId="2" borderId="11" xfId="0" applyFont="1" applyFill="1" applyBorder="1" applyAlignment="1">
      <alignment horizontal="center" vertical="center"/>
    </xf>
    <xf numFmtId="0" fontId="34" fillId="2" borderId="9" xfId="0" applyFont="1" applyFill="1" applyBorder="1" applyAlignment="1">
      <alignment horizontal="center" vertical="center"/>
    </xf>
    <xf numFmtId="0" fontId="34" fillId="2" borderId="10" xfId="0" applyFont="1" applyFill="1" applyBorder="1" applyAlignment="1">
      <alignment horizontal="center"/>
    </xf>
    <xf numFmtId="0" fontId="35" fillId="0" borderId="17" xfId="0" applyFont="1" applyBorder="1" applyAlignment="1">
      <alignment horizontal="left"/>
    </xf>
    <xf numFmtId="166" fontId="36" fillId="0" borderId="16" xfId="1" applyNumberFormat="1" applyFont="1" applyBorder="1" applyAlignment="1">
      <alignment horizontal="center" vertical="center"/>
    </xf>
    <xf numFmtId="166" fontId="36" fillId="0" borderId="14" xfId="1" applyNumberFormat="1" applyFont="1" applyBorder="1" applyAlignment="1">
      <alignment horizontal="center" vertical="center"/>
    </xf>
    <xf numFmtId="166" fontId="37" fillId="2" borderId="15" xfId="1" applyNumberFormat="1" applyFont="1" applyFill="1" applyBorder="1" applyAlignment="1">
      <alignment horizontal="center" vertical="center"/>
    </xf>
    <xf numFmtId="166" fontId="31" fillId="0" borderId="27" xfId="0" applyNumberFormat="1" applyFont="1" applyBorder="1"/>
    <xf numFmtId="0" fontId="35" fillId="0" borderId="17" xfId="3" applyFont="1" applyBorder="1" applyAlignment="1">
      <alignment horizontal="left"/>
    </xf>
    <xf numFmtId="0" fontId="34" fillId="0" borderId="0" xfId="0" applyFont="1"/>
    <xf numFmtId="166" fontId="34" fillId="0" borderId="4" xfId="0" applyNumberFormat="1" applyFont="1" applyBorder="1"/>
    <xf numFmtId="166" fontId="34" fillId="2" borderId="65" xfId="1" applyNumberFormat="1" applyFont="1" applyFill="1" applyBorder="1"/>
    <xf numFmtId="166" fontId="32" fillId="0" borderId="0" xfId="1" applyNumberFormat="1" applyFont="1" applyBorder="1"/>
    <xf numFmtId="0" fontId="37" fillId="0" borderId="0" xfId="0" applyFont="1"/>
    <xf numFmtId="166" fontId="37" fillId="0" borderId="11" xfId="1" applyNumberFormat="1" applyFont="1" applyBorder="1" applyAlignment="1">
      <alignment horizontal="center" vertical="center"/>
    </xf>
    <xf numFmtId="166" fontId="37" fillId="0" borderId="9" xfId="1" applyNumberFormat="1" applyFont="1" applyBorder="1" applyAlignment="1">
      <alignment horizontal="center"/>
    </xf>
    <xf numFmtId="166" fontId="37" fillId="0" borderId="10" xfId="1" applyNumberFormat="1" applyFont="1" applyFill="1" applyBorder="1"/>
    <xf numFmtId="166" fontId="37" fillId="0" borderId="18" xfId="1" applyNumberFormat="1" applyFont="1" applyBorder="1" applyAlignment="1">
      <alignment horizontal="center"/>
    </xf>
    <xf numFmtId="166" fontId="37" fillId="0" borderId="19" xfId="1" applyNumberFormat="1" applyFont="1" applyBorder="1"/>
    <xf numFmtId="166" fontId="37" fillId="0" borderId="20" xfId="1" applyNumberFormat="1" applyFont="1" applyBorder="1"/>
    <xf numFmtId="166" fontId="34" fillId="0" borderId="1" xfId="1" applyNumberFormat="1" applyFont="1" applyBorder="1" applyAlignment="1">
      <alignment horizontal="center" vertical="center"/>
    </xf>
    <xf numFmtId="166" fontId="34" fillId="0" borderId="2" xfId="1" applyNumberFormat="1" applyFont="1" applyBorder="1" applyAlignment="1">
      <alignment horizontal="center" vertical="center"/>
    </xf>
    <xf numFmtId="166" fontId="34" fillId="0" borderId="3" xfId="0" applyNumberFormat="1" applyFont="1" applyBorder="1"/>
    <xf numFmtId="166" fontId="37" fillId="0" borderId="11" xfId="1" applyNumberFormat="1" applyFont="1" applyBorder="1"/>
    <xf numFmtId="166" fontId="37" fillId="0" borderId="9" xfId="1" applyNumberFormat="1" applyFont="1" applyBorder="1"/>
    <xf numFmtId="166" fontId="37" fillId="0" borderId="18" xfId="1" applyNumberFormat="1" applyFont="1" applyBorder="1"/>
    <xf numFmtId="0" fontId="34" fillId="0" borderId="0" xfId="0" applyFont="1" applyAlignment="1">
      <alignment wrapText="1"/>
    </xf>
    <xf numFmtId="166" fontId="34" fillId="2" borderId="65" xfId="0" applyNumberFormat="1" applyFont="1" applyFill="1" applyBorder="1" applyAlignment="1">
      <alignment horizontal="center" vertical="center"/>
    </xf>
    <xf numFmtId="0" fontId="32" fillId="2" borderId="14" xfId="0" applyFont="1" applyFill="1" applyBorder="1" applyAlignment="1">
      <alignment vertical="center" wrapText="1"/>
    </xf>
    <xf numFmtId="0" fontId="32" fillId="2" borderId="14" xfId="0" applyFont="1" applyFill="1" applyBorder="1" applyAlignment="1">
      <alignment horizontal="center" vertical="center"/>
    </xf>
    <xf numFmtId="0" fontId="38" fillId="0" borderId="26" xfId="0" applyFont="1" applyBorder="1" applyAlignment="1">
      <alignment horizontal="center"/>
    </xf>
    <xf numFmtId="0" fontId="37" fillId="0" borderId="14" xfId="0" applyFont="1" applyBorder="1"/>
    <xf numFmtId="166" fontId="37" fillId="4" borderId="14" xfId="1" applyNumberFormat="1" applyFont="1" applyFill="1" applyBorder="1" applyAlignment="1">
      <alignment horizontal="center"/>
    </xf>
    <xf numFmtId="166" fontId="34" fillId="2" borderId="14" xfId="1" applyNumberFormat="1" applyFont="1" applyFill="1" applyBorder="1" applyAlignment="1">
      <alignment horizontal="center" vertical="center"/>
    </xf>
    <xf numFmtId="166" fontId="32" fillId="2" borderId="14" xfId="1" applyNumberFormat="1" applyFont="1" applyFill="1" applyBorder="1" applyAlignment="1"/>
    <xf numFmtId="166" fontId="37" fillId="4" borderId="24" xfId="1" applyNumberFormat="1" applyFont="1" applyFill="1" applyBorder="1" applyAlignment="1">
      <alignment horizontal="center"/>
    </xf>
    <xf numFmtId="166" fontId="32" fillId="2" borderId="24" xfId="1" applyNumberFormat="1" applyFont="1" applyFill="1" applyBorder="1" applyAlignment="1"/>
    <xf numFmtId="0" fontId="32" fillId="0" borderId="37" xfId="0" applyFont="1" applyBorder="1"/>
    <xf numFmtId="166" fontId="37" fillId="0" borderId="59" xfId="1" applyNumberFormat="1" applyFont="1" applyFill="1" applyBorder="1" applyAlignment="1">
      <alignment horizontal="center"/>
    </xf>
    <xf numFmtId="166" fontId="37" fillId="0" borderId="32" xfId="1" applyNumberFormat="1" applyFont="1" applyFill="1" applyBorder="1" applyAlignment="1">
      <alignment horizontal="center"/>
    </xf>
    <xf numFmtId="166" fontId="34" fillId="2" borderId="33" xfId="1" applyNumberFormat="1" applyFont="1" applyFill="1" applyBorder="1" applyAlignment="1">
      <alignment horizontal="center"/>
    </xf>
    <xf numFmtId="0" fontId="32" fillId="0" borderId="1" xfId="0" applyFont="1" applyBorder="1" applyAlignment="1">
      <alignment horizontal="left" vertical="center" wrapText="1"/>
    </xf>
    <xf numFmtId="166" fontId="37" fillId="0" borderId="2" xfId="1" applyNumberFormat="1" applyFont="1" applyFill="1" applyBorder="1" applyAlignment="1">
      <alignment horizontal="center"/>
    </xf>
    <xf numFmtId="0" fontId="32" fillId="0" borderId="1" xfId="0" applyFont="1" applyBorder="1"/>
    <xf numFmtId="166" fontId="37" fillId="0" borderId="45" xfId="1" applyNumberFormat="1" applyFont="1" applyFill="1" applyBorder="1" applyAlignment="1">
      <alignment horizontal="center"/>
    </xf>
    <xf numFmtId="166" fontId="34" fillId="2" borderId="65" xfId="1" applyNumberFormat="1" applyFont="1" applyFill="1" applyBorder="1" applyAlignment="1">
      <alignment horizontal="center"/>
    </xf>
    <xf numFmtId="0" fontId="30" fillId="0" borderId="50" xfId="0" applyFont="1" applyBorder="1"/>
    <xf numFmtId="0" fontId="31" fillId="0" borderId="51" xfId="0" applyFont="1" applyBorder="1"/>
    <xf numFmtId="0" fontId="31" fillId="0" borderId="52" xfId="0" applyFont="1" applyBorder="1"/>
    <xf numFmtId="0" fontId="34" fillId="2" borderId="12" xfId="0" applyFont="1" applyFill="1" applyBorder="1" applyAlignment="1">
      <alignment horizontal="center" vertical="center"/>
    </xf>
    <xf numFmtId="166" fontId="36" fillId="0" borderId="17" xfId="1" applyNumberFormat="1" applyFont="1" applyBorder="1" applyAlignment="1">
      <alignment horizontal="center" vertical="center"/>
    </xf>
    <xf numFmtId="166" fontId="37" fillId="0" borderId="43" xfId="1" applyNumberFormat="1" applyFont="1" applyFill="1" applyBorder="1" applyAlignment="1">
      <alignment horizontal="center"/>
    </xf>
    <xf numFmtId="166" fontId="37" fillId="0" borderId="5" xfId="1" applyNumberFormat="1" applyFont="1" applyFill="1" applyBorder="1" applyAlignment="1">
      <alignment horizontal="center"/>
    </xf>
    <xf numFmtId="0" fontId="31" fillId="0" borderId="14" xfId="0" applyFont="1" applyBorder="1"/>
    <xf numFmtId="0" fontId="23" fillId="0" borderId="0" xfId="0" applyFont="1"/>
    <xf numFmtId="0" fontId="39" fillId="0" borderId="0" xfId="0" applyFont="1"/>
    <xf numFmtId="0" fontId="27" fillId="2" borderId="11"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0" xfId="0" applyFont="1" applyFill="1" applyBorder="1" applyAlignment="1">
      <alignment horizontal="center"/>
    </xf>
    <xf numFmtId="166" fontId="3" fillId="0" borderId="4" xfId="1" applyNumberFormat="1" applyFont="1" applyBorder="1"/>
    <xf numFmtId="166" fontId="3" fillId="2" borderId="35" xfId="1" applyNumberFormat="1" applyFont="1" applyFill="1" applyBorder="1"/>
    <xf numFmtId="0" fontId="40" fillId="0" borderId="0" xfId="3" applyFont="1"/>
    <xf numFmtId="0" fontId="40" fillId="0" borderId="17" xfId="0" applyFont="1" applyBorder="1"/>
    <xf numFmtId="166" fontId="4" fillId="0" borderId="16" xfId="1" applyNumberFormat="1" applyFont="1" applyBorder="1" applyAlignment="1">
      <alignment horizontal="center" vertical="center"/>
    </xf>
    <xf numFmtId="166" fontId="2" fillId="2" borderId="15" xfId="1" applyNumberFormat="1" applyFont="1" applyFill="1" applyBorder="1" applyAlignment="1">
      <alignment horizontal="center" vertical="center"/>
    </xf>
    <xf numFmtId="0" fontId="40" fillId="0" borderId="17" xfId="3" applyFont="1" applyBorder="1"/>
    <xf numFmtId="0" fontId="6" fillId="0" borderId="17" xfId="0" applyFont="1" applyBorder="1"/>
    <xf numFmtId="0" fontId="13" fillId="0" borderId="13" xfId="0" applyFont="1" applyBorder="1" applyAlignment="1">
      <alignment wrapText="1"/>
    </xf>
    <xf numFmtId="0" fontId="41" fillId="0" borderId="0" xfId="0" applyFont="1"/>
    <xf numFmtId="166" fontId="13" fillId="0" borderId="0" xfId="1" applyNumberFormat="1" applyFont="1" applyBorder="1"/>
    <xf numFmtId="166" fontId="13" fillId="0" borderId="18" xfId="0" applyNumberFormat="1" applyFont="1" applyBorder="1"/>
    <xf numFmtId="167" fontId="21" fillId="6" borderId="1" xfId="1" applyNumberFormat="1" applyFont="1" applyFill="1" applyBorder="1"/>
    <xf numFmtId="167" fontId="21" fillId="6" borderId="2" xfId="1" applyNumberFormat="1" applyFont="1" applyFill="1" applyBorder="1"/>
    <xf numFmtId="166" fontId="42" fillId="0" borderId="0" xfId="0" applyNumberFormat="1" applyFont="1"/>
    <xf numFmtId="164" fontId="32" fillId="0" borderId="0" xfId="0" applyNumberFormat="1" applyFont="1"/>
    <xf numFmtId="0" fontId="9" fillId="0" borderId="0" xfId="0" applyFont="1"/>
    <xf numFmtId="0" fontId="27" fillId="0" borderId="0" xfId="0" applyFont="1" applyAlignment="1">
      <alignment vertical="center" wrapText="1"/>
    </xf>
    <xf numFmtId="3" fontId="25" fillId="0" borderId="0" xfId="0" applyNumberFormat="1" applyFont="1" applyAlignment="1">
      <alignment vertical="center"/>
    </xf>
    <xf numFmtId="3" fontId="27" fillId="0" borderId="0" xfId="0" applyNumberFormat="1" applyFont="1" applyAlignment="1">
      <alignment vertical="center"/>
    </xf>
    <xf numFmtId="3" fontId="25" fillId="0" borderId="0" xfId="0" applyNumberFormat="1" applyFont="1" applyAlignment="1">
      <alignment horizontal="left" vertical="center" indent="2"/>
    </xf>
    <xf numFmtId="166" fontId="13" fillId="0" borderId="13" xfId="0" applyNumberFormat="1" applyFont="1" applyBorder="1" applyAlignment="1">
      <alignment horizontal="left" wrapText="1"/>
    </xf>
    <xf numFmtId="167" fontId="13" fillId="2" borderId="68" xfId="1" applyNumberFormat="1" applyFont="1" applyFill="1" applyBorder="1"/>
    <xf numFmtId="167" fontId="13" fillId="3" borderId="69" xfId="0" applyNumberFormat="1" applyFont="1" applyFill="1" applyBorder="1"/>
    <xf numFmtId="167" fontId="13" fillId="0" borderId="70" xfId="0" applyNumberFormat="1" applyFont="1" applyBorder="1"/>
    <xf numFmtId="167" fontId="13" fillId="0" borderId="69" xfId="0" applyNumberFormat="1" applyFont="1" applyBorder="1"/>
    <xf numFmtId="167" fontId="13" fillId="0" borderId="72" xfId="0" applyNumberFormat="1" applyFont="1" applyBorder="1"/>
    <xf numFmtId="166" fontId="13" fillId="0" borderId="8" xfId="0" applyNumberFormat="1" applyFont="1" applyBorder="1"/>
    <xf numFmtId="166" fontId="13" fillId="0" borderId="35" xfId="0" applyNumberFormat="1" applyFont="1" applyBorder="1"/>
    <xf numFmtId="166" fontId="21" fillId="6" borderId="65" xfId="1" applyNumberFormat="1" applyFont="1" applyFill="1" applyBorder="1"/>
    <xf numFmtId="167" fontId="13" fillId="0" borderId="73" xfId="0" applyNumberFormat="1" applyFont="1" applyBorder="1"/>
    <xf numFmtId="167" fontId="13" fillId="2" borderId="74" xfId="1" applyNumberFormat="1" applyFont="1" applyFill="1" applyBorder="1"/>
    <xf numFmtId="167" fontId="13" fillId="2" borderId="75" xfId="1" applyNumberFormat="1" applyFont="1" applyFill="1" applyBorder="1"/>
    <xf numFmtId="167" fontId="13" fillId="0" borderId="76" xfId="0" applyNumberFormat="1" applyFont="1" applyBorder="1"/>
    <xf numFmtId="167" fontId="13" fillId="0" borderId="77" xfId="0" applyNumberFormat="1" applyFont="1" applyBorder="1"/>
    <xf numFmtId="167" fontId="13" fillId="0" borderId="78" xfId="0" applyNumberFormat="1" applyFont="1" applyBorder="1"/>
    <xf numFmtId="167" fontId="13" fillId="0" borderId="79" xfId="0" applyNumberFormat="1" applyFont="1" applyBorder="1"/>
    <xf numFmtId="167" fontId="13" fillId="0" borderId="80" xfId="0" applyNumberFormat="1" applyFont="1" applyBorder="1"/>
    <xf numFmtId="167" fontId="13" fillId="0" borderId="81" xfId="0" applyNumberFormat="1" applyFont="1" applyBorder="1"/>
    <xf numFmtId="167" fontId="13" fillId="0" borderId="16" xfId="0" applyNumberFormat="1" applyFont="1" applyBorder="1"/>
    <xf numFmtId="167" fontId="13" fillId="0" borderId="15" xfId="0" applyNumberFormat="1" applyFont="1" applyBorder="1"/>
    <xf numFmtId="167" fontId="13" fillId="0" borderId="18" xfId="0" applyNumberFormat="1" applyFont="1" applyBorder="1"/>
    <xf numFmtId="167" fontId="13" fillId="0" borderId="20" xfId="0" applyNumberFormat="1" applyFont="1" applyBorder="1"/>
    <xf numFmtId="166" fontId="19" fillId="0" borderId="0" xfId="1" applyNumberFormat="1" applyFont="1" applyBorder="1" applyAlignment="1">
      <alignment horizontal="center"/>
    </xf>
    <xf numFmtId="9" fontId="13" fillId="0" borderId="0" xfId="2" applyFont="1" applyBorder="1"/>
    <xf numFmtId="167" fontId="13" fillId="0" borderId="10" xfId="0" applyNumberFormat="1" applyFont="1" applyBorder="1"/>
    <xf numFmtId="167" fontId="13" fillId="0" borderId="40" xfId="0" applyNumberFormat="1" applyFont="1" applyBorder="1"/>
    <xf numFmtId="167" fontId="21" fillId="6" borderId="3" xfId="1" applyNumberFormat="1" applyFont="1" applyFill="1" applyBorder="1"/>
    <xf numFmtId="0" fontId="19" fillId="0" borderId="82" xfId="0" applyFont="1" applyBorder="1" applyAlignment="1">
      <alignment horizontal="left"/>
    </xf>
    <xf numFmtId="9" fontId="19" fillId="0" borderId="82" xfId="0" applyNumberFormat="1" applyFont="1" applyBorder="1" applyAlignment="1">
      <alignment horizontal="center"/>
    </xf>
    <xf numFmtId="166" fontId="19" fillId="0" borderId="19" xfId="1" applyNumberFormat="1" applyFont="1" applyBorder="1" applyAlignment="1">
      <alignment horizontal="center"/>
    </xf>
    <xf numFmtId="167" fontId="13" fillId="3" borderId="76" xfId="0" applyNumberFormat="1" applyFont="1" applyFill="1" applyBorder="1"/>
    <xf numFmtId="167" fontId="13" fillId="3" borderId="77" xfId="0" applyNumberFormat="1" applyFont="1" applyFill="1" applyBorder="1"/>
    <xf numFmtId="9" fontId="13" fillId="0" borderId="20" xfId="2" applyFont="1" applyBorder="1"/>
    <xf numFmtId="166" fontId="13" fillId="0" borderId="25" xfId="0" applyNumberFormat="1" applyFont="1" applyBorder="1" applyAlignment="1">
      <alignment wrapText="1"/>
    </xf>
    <xf numFmtId="9" fontId="19" fillId="0" borderId="17" xfId="2" applyFont="1" applyBorder="1" applyAlignment="1">
      <alignment horizontal="center"/>
    </xf>
    <xf numFmtId="9" fontId="19" fillId="0" borderId="17" xfId="2" applyFont="1" applyBorder="1" applyAlignment="1">
      <alignment horizontal="left"/>
    </xf>
    <xf numFmtId="9" fontId="13" fillId="0" borderId="23" xfId="2" applyFont="1" applyBorder="1" applyAlignment="1">
      <alignment horizontal="left"/>
    </xf>
    <xf numFmtId="9" fontId="19" fillId="0" borderId="17" xfId="2" applyFont="1" applyFill="1" applyBorder="1" applyAlignment="1">
      <alignment horizontal="left"/>
    </xf>
    <xf numFmtId="0" fontId="3" fillId="0" borderId="0" xfId="3" applyFont="1"/>
    <xf numFmtId="166" fontId="19" fillId="0" borderId="22" xfId="1" applyNumberFormat="1" applyFont="1" applyBorder="1" applyAlignment="1">
      <alignment horizontal="center"/>
    </xf>
    <xf numFmtId="166" fontId="13" fillId="0" borderId="34" xfId="1" applyNumberFormat="1" applyFont="1" applyBorder="1"/>
    <xf numFmtId="41" fontId="7" fillId="6" borderId="87" xfId="0" applyNumberFormat="1" applyFont="1" applyFill="1" applyBorder="1" applyAlignment="1">
      <alignment horizontal="right"/>
    </xf>
    <xf numFmtId="0" fontId="3" fillId="0" borderId="0" xfId="3" applyFont="1" applyAlignment="1">
      <alignment wrapText="1"/>
    </xf>
    <xf numFmtId="41" fontId="21" fillId="6" borderId="92" xfId="0" applyNumberFormat="1" applyFont="1" applyFill="1" applyBorder="1" applyAlignment="1">
      <alignment horizontal="right"/>
    </xf>
    <xf numFmtId="0" fontId="3" fillId="11" borderId="0" xfId="3" applyFont="1" applyFill="1"/>
    <xf numFmtId="0" fontId="3" fillId="11" borderId="85" xfId="3" applyFont="1" applyFill="1" applyBorder="1"/>
    <xf numFmtId="0" fontId="3" fillId="11" borderId="86" xfId="3" applyFont="1" applyFill="1" applyBorder="1"/>
    <xf numFmtId="41" fontId="7" fillId="6" borderId="96" xfId="0" applyNumberFormat="1" applyFont="1" applyFill="1" applyBorder="1" applyAlignment="1">
      <alignment horizontal="right"/>
    </xf>
    <xf numFmtId="41" fontId="7" fillId="6" borderId="97" xfId="0" applyNumberFormat="1" applyFont="1" applyFill="1" applyBorder="1" applyAlignment="1">
      <alignment horizontal="right"/>
    </xf>
    <xf numFmtId="41" fontId="25" fillId="0" borderId="57" xfId="0" applyNumberFormat="1" applyFont="1" applyBorder="1" applyAlignment="1">
      <alignment horizontal="right"/>
    </xf>
    <xf numFmtId="41" fontId="27" fillId="0" borderId="57" xfId="0" applyNumberFormat="1" applyFont="1" applyBorder="1" applyAlignment="1">
      <alignment horizontal="right"/>
    </xf>
    <xf numFmtId="0" fontId="3" fillId="11" borderId="104" xfId="3" applyFont="1" applyFill="1" applyBorder="1"/>
    <xf numFmtId="41" fontId="25" fillId="0" borderId="106" xfId="0" applyNumberFormat="1" applyFont="1" applyBorder="1" applyAlignment="1">
      <alignment horizontal="right"/>
    </xf>
    <xf numFmtId="41" fontId="27" fillId="0" borderId="106" xfId="0" applyNumberFormat="1" applyFont="1" applyBorder="1" applyAlignment="1">
      <alignment horizontal="right"/>
    </xf>
    <xf numFmtId="41" fontId="28" fillId="6" borderId="107" xfId="0" applyNumberFormat="1" applyFont="1" applyFill="1" applyBorder="1" applyAlignment="1">
      <alignment horizontal="right"/>
    </xf>
    <xf numFmtId="9" fontId="25" fillId="0" borderId="31" xfId="2" applyFont="1" applyFill="1" applyBorder="1" applyAlignment="1">
      <alignment horizontal="right"/>
    </xf>
    <xf numFmtId="9" fontId="27" fillId="0" borderId="31" xfId="2" applyFont="1" applyFill="1" applyBorder="1" applyAlignment="1">
      <alignment horizontal="right"/>
    </xf>
    <xf numFmtId="9" fontId="28" fillId="6" borderId="108" xfId="2" applyFont="1" applyFill="1" applyBorder="1" applyAlignment="1">
      <alignment horizontal="right"/>
    </xf>
    <xf numFmtId="41" fontId="25" fillId="0" borderId="60" xfId="0" applyNumberFormat="1" applyFont="1" applyBorder="1" applyAlignment="1">
      <alignment horizontal="right"/>
    </xf>
    <xf numFmtId="41" fontId="27" fillId="0" borderId="60" xfId="0" applyNumberFormat="1" applyFont="1" applyBorder="1" applyAlignment="1">
      <alignment horizontal="right"/>
    </xf>
    <xf numFmtId="9" fontId="25" fillId="14" borderId="31" xfId="2" applyFont="1" applyFill="1" applyBorder="1" applyAlignment="1">
      <alignment horizontal="right"/>
    </xf>
    <xf numFmtId="9" fontId="27" fillId="0" borderId="31" xfId="2" applyFont="1" applyBorder="1" applyAlignment="1">
      <alignment horizontal="right"/>
    </xf>
    <xf numFmtId="9" fontId="24" fillId="6" borderId="31" xfId="2" applyFont="1" applyFill="1" applyBorder="1" applyAlignment="1">
      <alignment horizontal="right"/>
    </xf>
    <xf numFmtId="41" fontId="2" fillId="0" borderId="109" xfId="0" applyNumberFormat="1" applyFont="1" applyBorder="1" applyAlignment="1">
      <alignment horizontal="right"/>
    </xf>
    <xf numFmtId="41" fontId="2" fillId="0" borderId="113" xfId="0" applyNumberFormat="1" applyFont="1" applyBorder="1" applyAlignment="1">
      <alignment horizontal="right"/>
    </xf>
    <xf numFmtId="41" fontId="2" fillId="0" borderId="115" xfId="0" applyNumberFormat="1" applyFont="1" applyBorder="1" applyAlignment="1">
      <alignment horizontal="right"/>
    </xf>
    <xf numFmtId="41" fontId="2" fillId="0" borderId="117" xfId="0" applyNumberFormat="1" applyFont="1" applyBorder="1" applyAlignment="1">
      <alignment horizontal="right"/>
    </xf>
    <xf numFmtId="41" fontId="2" fillId="0" borderId="112" xfId="0" applyNumberFormat="1" applyFont="1" applyBorder="1" applyAlignment="1">
      <alignment horizontal="right"/>
    </xf>
    <xf numFmtId="41" fontId="2" fillId="0" borderId="123" xfId="0" applyNumberFormat="1" applyFont="1" applyBorder="1" applyAlignment="1">
      <alignment horizontal="right"/>
    </xf>
    <xf numFmtId="41" fontId="2" fillId="0" borderId="125" xfId="0" applyNumberFormat="1" applyFont="1" applyBorder="1" applyAlignment="1">
      <alignment horizontal="right"/>
    </xf>
    <xf numFmtId="41" fontId="2" fillId="0" borderId="114" xfId="0" applyNumberFormat="1" applyFont="1" applyBorder="1" applyAlignment="1">
      <alignment horizontal="right"/>
    </xf>
    <xf numFmtId="41" fontId="2" fillId="0" borderId="129" xfId="0" applyNumberFormat="1" applyFont="1" applyBorder="1" applyAlignment="1">
      <alignment horizontal="right"/>
    </xf>
    <xf numFmtId="41" fontId="2" fillId="0" borderId="130" xfId="0" applyNumberFormat="1" applyFont="1" applyBorder="1" applyAlignment="1">
      <alignment horizontal="right"/>
    </xf>
    <xf numFmtId="41" fontId="2" fillId="0" borderId="131" xfId="0" applyNumberFormat="1" applyFont="1" applyBorder="1" applyAlignment="1">
      <alignment horizontal="right"/>
    </xf>
    <xf numFmtId="41" fontId="2" fillId="0" borderId="132" xfId="0" applyNumberFormat="1" applyFont="1" applyBorder="1" applyAlignment="1">
      <alignment horizontal="right"/>
    </xf>
    <xf numFmtId="41" fontId="2" fillId="0" borderId="133" xfId="0" applyNumberFormat="1" applyFont="1" applyBorder="1" applyAlignment="1">
      <alignment horizontal="right"/>
    </xf>
    <xf numFmtId="41" fontId="2" fillId="0" borderId="116" xfId="0" applyNumberFormat="1" applyFont="1" applyBorder="1" applyAlignment="1">
      <alignment horizontal="right"/>
    </xf>
    <xf numFmtId="41" fontId="2" fillId="0" borderId="134" xfId="0" applyNumberFormat="1" applyFont="1" applyBorder="1" applyAlignment="1">
      <alignment horizontal="right"/>
    </xf>
    <xf numFmtId="41" fontId="3" fillId="18" borderId="119" xfId="0" applyNumberFormat="1" applyFont="1" applyFill="1" applyBorder="1" applyAlignment="1">
      <alignment horizontal="right"/>
    </xf>
    <xf numFmtId="41" fontId="3" fillId="18" borderId="120" xfId="0" applyNumberFormat="1" applyFont="1" applyFill="1" applyBorder="1" applyAlignment="1">
      <alignment horizontal="right"/>
    </xf>
    <xf numFmtId="41" fontId="3" fillId="18" borderId="121" xfId="0" applyNumberFormat="1" applyFont="1" applyFill="1" applyBorder="1" applyAlignment="1">
      <alignment horizontal="right"/>
    </xf>
    <xf numFmtId="41" fontId="3" fillId="18" borderId="122" xfId="0" applyNumberFormat="1" applyFont="1" applyFill="1" applyBorder="1" applyAlignment="1">
      <alignment horizontal="right"/>
    </xf>
    <xf numFmtId="41" fontId="3" fillId="18" borderId="61" xfId="0" applyNumberFormat="1" applyFont="1" applyFill="1" applyBorder="1" applyAlignment="1">
      <alignment horizontal="right"/>
    </xf>
    <xf numFmtId="41" fontId="3" fillId="18" borderId="110" xfId="0" applyNumberFormat="1" applyFont="1" applyFill="1" applyBorder="1" applyAlignment="1">
      <alignment horizontal="right"/>
    </xf>
    <xf numFmtId="41" fontId="3" fillId="18" borderId="126" xfId="0" applyNumberFormat="1" applyFont="1" applyFill="1" applyBorder="1" applyAlignment="1">
      <alignment horizontal="right"/>
    </xf>
    <xf numFmtId="41" fontId="3" fillId="18" borderId="111" xfId="0" applyNumberFormat="1" applyFont="1" applyFill="1" applyBorder="1" applyAlignment="1">
      <alignment horizontal="right"/>
    </xf>
    <xf numFmtId="41" fontId="3" fillId="18" borderId="128" xfId="0" applyNumberFormat="1" applyFont="1" applyFill="1" applyBorder="1" applyAlignment="1">
      <alignment horizontal="right"/>
    </xf>
    <xf numFmtId="41" fontId="3" fillId="18" borderId="127" xfId="0" applyNumberFormat="1" applyFont="1" applyFill="1" applyBorder="1" applyAlignment="1">
      <alignment horizontal="right"/>
    </xf>
    <xf numFmtId="41" fontId="3" fillId="18" borderId="136" xfId="0" applyNumberFormat="1" applyFont="1" applyFill="1" applyBorder="1" applyAlignment="1">
      <alignment horizontal="right"/>
    </xf>
    <xf numFmtId="41" fontId="3" fillId="18" borderId="118" xfId="0" applyNumberFormat="1" applyFont="1" applyFill="1" applyBorder="1" applyAlignment="1">
      <alignment horizontal="right"/>
    </xf>
    <xf numFmtId="41" fontId="3" fillId="18" borderId="137" xfId="0" applyNumberFormat="1" applyFont="1" applyFill="1" applyBorder="1" applyAlignment="1">
      <alignment horizontal="right"/>
    </xf>
    <xf numFmtId="41" fontId="3" fillId="18" borderId="138" xfId="0" applyNumberFormat="1" applyFont="1" applyFill="1" applyBorder="1" applyAlignment="1">
      <alignment horizontal="right"/>
    </xf>
    <xf numFmtId="41" fontId="3" fillId="18" borderId="135" xfId="0" applyNumberFormat="1" applyFont="1" applyFill="1" applyBorder="1" applyAlignment="1">
      <alignment horizontal="right"/>
    </xf>
    <xf numFmtId="168" fontId="3" fillId="19" borderId="93" xfId="0" applyNumberFormat="1" applyFont="1" applyFill="1" applyBorder="1" applyAlignment="1">
      <alignment horizontal="center" vertical="center"/>
    </xf>
    <xf numFmtId="168" fontId="3" fillId="19" borderId="94" xfId="0" applyNumberFormat="1" applyFont="1" applyFill="1" applyBorder="1" applyAlignment="1">
      <alignment horizontal="center" vertical="center"/>
    </xf>
    <xf numFmtId="168" fontId="3" fillId="19" borderId="95" xfId="0" applyNumberFormat="1" applyFont="1" applyFill="1" applyBorder="1" applyAlignment="1">
      <alignment horizontal="center" vertical="center"/>
    </xf>
    <xf numFmtId="168" fontId="3" fillId="19" borderId="66" xfId="0" applyNumberFormat="1" applyFont="1" applyFill="1" applyBorder="1" applyAlignment="1">
      <alignment horizontal="center" vertical="center"/>
    </xf>
    <xf numFmtId="168" fontId="3" fillId="19" borderId="2" xfId="0" applyNumberFormat="1" applyFont="1" applyFill="1" applyBorder="1" applyAlignment="1">
      <alignment horizontal="center" vertical="center"/>
    </xf>
    <xf numFmtId="168" fontId="3" fillId="19" borderId="91" xfId="0" applyNumberFormat="1" applyFont="1" applyFill="1" applyBorder="1" applyAlignment="1">
      <alignment horizontal="center" vertical="center"/>
    </xf>
    <xf numFmtId="168" fontId="3" fillId="19" borderId="45" xfId="0" applyNumberFormat="1" applyFont="1" applyFill="1" applyBorder="1" applyAlignment="1">
      <alignment horizontal="center" vertical="center"/>
    </xf>
    <xf numFmtId="168" fontId="3" fillId="19" borderId="90" xfId="0" applyNumberFormat="1" applyFont="1" applyFill="1" applyBorder="1" applyAlignment="1">
      <alignment horizontal="center" vertical="center"/>
    </xf>
    <xf numFmtId="0" fontId="16" fillId="3" borderId="7" xfId="3" applyFont="1" applyFill="1" applyBorder="1" applyAlignment="1">
      <alignment horizontal="left" wrapText="1"/>
    </xf>
    <xf numFmtId="0" fontId="19" fillId="0" borderId="14" xfId="0" applyFont="1" applyBorder="1" applyAlignment="1">
      <alignment horizontal="left"/>
    </xf>
    <xf numFmtId="0" fontId="3" fillId="18" borderId="139" xfId="0" applyFont="1" applyFill="1" applyBorder="1"/>
    <xf numFmtId="0" fontId="2" fillId="0" borderId="140" xfId="0" applyFont="1" applyBorder="1"/>
    <xf numFmtId="0" fontId="2" fillId="0" borderId="141" xfId="0" applyFont="1" applyBorder="1"/>
    <xf numFmtId="0" fontId="3" fillId="11" borderId="142" xfId="3" applyFont="1" applyFill="1" applyBorder="1"/>
    <xf numFmtId="0" fontId="3" fillId="19" borderId="99" xfId="3" applyFont="1" applyFill="1" applyBorder="1" applyAlignment="1">
      <alignment wrapText="1"/>
    </xf>
    <xf numFmtId="0" fontId="21" fillId="17" borderId="142" xfId="0" applyFont="1" applyFill="1" applyBorder="1"/>
    <xf numFmtId="168" fontId="3" fillId="19" borderId="33" xfId="0" applyNumberFormat="1" applyFont="1" applyFill="1" applyBorder="1" applyAlignment="1">
      <alignment horizontal="center" vertical="center"/>
    </xf>
    <xf numFmtId="41" fontId="3" fillId="18" borderId="13" xfId="0" applyNumberFormat="1" applyFont="1" applyFill="1" applyBorder="1" applyAlignment="1">
      <alignment horizontal="right"/>
    </xf>
    <xf numFmtId="41" fontId="2" fillId="0" borderId="13" xfId="0" applyNumberFormat="1" applyFont="1" applyBorder="1" applyAlignment="1">
      <alignment horizontal="right"/>
    </xf>
    <xf numFmtId="41" fontId="3" fillId="18" borderId="34" xfId="0" applyNumberFormat="1" applyFont="1" applyFill="1" applyBorder="1" applyAlignment="1">
      <alignment horizontal="right"/>
    </xf>
    <xf numFmtId="41" fontId="2" fillId="3" borderId="8" xfId="0" applyNumberFormat="1" applyFont="1" applyFill="1" applyBorder="1" applyAlignment="1">
      <alignment horizontal="right"/>
    </xf>
    <xf numFmtId="0" fontId="2" fillId="0" borderId="29" xfId="0" applyFont="1" applyBorder="1"/>
    <xf numFmtId="41" fontId="2" fillId="0" borderId="25" xfId="0" applyNumberFormat="1" applyFont="1" applyBorder="1" applyAlignment="1">
      <alignment horizontal="right"/>
    </xf>
    <xf numFmtId="41" fontId="2" fillId="3" borderId="71" xfId="0" applyNumberFormat="1" applyFont="1" applyFill="1" applyBorder="1" applyAlignment="1">
      <alignment horizontal="right"/>
    </xf>
    <xf numFmtId="41" fontId="2" fillId="3" borderId="143" xfId="0" applyNumberFormat="1" applyFont="1" applyFill="1" applyBorder="1" applyAlignment="1">
      <alignment horizontal="right"/>
    </xf>
    <xf numFmtId="41" fontId="2" fillId="3" borderId="144" xfId="0" applyNumberFormat="1" applyFont="1" applyFill="1" applyBorder="1" applyAlignment="1">
      <alignment horizontal="right"/>
    </xf>
    <xf numFmtId="41" fontId="2" fillId="3" borderId="145" xfId="0" applyNumberFormat="1" applyFont="1" applyFill="1" applyBorder="1" applyAlignment="1">
      <alignment horizontal="right"/>
    </xf>
    <xf numFmtId="41" fontId="2" fillId="3" borderId="146" xfId="0" applyNumberFormat="1" applyFont="1" applyFill="1" applyBorder="1" applyAlignment="1">
      <alignment horizontal="right"/>
    </xf>
    <xf numFmtId="41" fontId="2" fillId="3" borderId="75" xfId="0" applyNumberFormat="1" applyFont="1" applyFill="1" applyBorder="1" applyAlignment="1">
      <alignment horizontal="right"/>
    </xf>
    <xf numFmtId="41" fontId="2" fillId="0" borderId="147" xfId="0" applyNumberFormat="1" applyFont="1" applyBorder="1" applyAlignment="1">
      <alignment horizontal="right"/>
    </xf>
    <xf numFmtId="41" fontId="2" fillId="0" borderId="148" xfId="0" applyNumberFormat="1" applyFont="1" applyBorder="1" applyAlignment="1">
      <alignment horizontal="right"/>
    </xf>
    <xf numFmtId="41" fontId="2" fillId="0" borderId="149" xfId="0" applyNumberFormat="1" applyFont="1" applyBorder="1" applyAlignment="1">
      <alignment horizontal="right"/>
    </xf>
    <xf numFmtId="41" fontId="2" fillId="0" borderId="150" xfId="0" applyNumberFormat="1" applyFont="1" applyBorder="1" applyAlignment="1">
      <alignment horizontal="right"/>
    </xf>
    <xf numFmtId="41" fontId="2" fillId="0" borderId="151" xfId="0" applyNumberFormat="1" applyFont="1" applyBorder="1" applyAlignment="1">
      <alignment horizontal="right"/>
    </xf>
    <xf numFmtId="41" fontId="2" fillId="0" borderId="152" xfId="0" applyNumberFormat="1" applyFont="1" applyBorder="1" applyAlignment="1">
      <alignment horizontal="right"/>
    </xf>
    <xf numFmtId="0" fontId="3" fillId="18" borderId="153" xfId="0" applyFont="1" applyFill="1" applyBorder="1"/>
    <xf numFmtId="0" fontId="2" fillId="0" borderId="154" xfId="0" applyFont="1" applyBorder="1"/>
    <xf numFmtId="0" fontId="2" fillId="0" borderId="155" xfId="0" applyFont="1" applyBorder="1"/>
    <xf numFmtId="0" fontId="3" fillId="18" borderId="156" xfId="0" applyFont="1" applyFill="1" applyBorder="1"/>
    <xf numFmtId="0" fontId="2" fillId="0" borderId="157" xfId="0" applyFont="1" applyBorder="1"/>
    <xf numFmtId="166" fontId="0" fillId="0" borderId="0" xfId="1" applyNumberFormat="1" applyFont="1"/>
    <xf numFmtId="9" fontId="0" fillId="0" borderId="0" xfId="2" applyFont="1"/>
    <xf numFmtId="0" fontId="0" fillId="0" borderId="109" xfId="0" applyBorder="1"/>
    <xf numFmtId="0" fontId="19" fillId="0" borderId="109" xfId="0" applyFont="1" applyBorder="1" applyAlignment="1">
      <alignment horizontal="left"/>
    </xf>
    <xf numFmtId="0" fontId="19" fillId="0" borderId="23" xfId="0" applyFont="1" applyBorder="1" applyAlignment="1">
      <alignment horizontal="left"/>
    </xf>
    <xf numFmtId="0" fontId="19" fillId="0" borderId="159" xfId="0" applyFont="1" applyBorder="1" applyAlignment="1">
      <alignment horizontal="left"/>
    </xf>
    <xf numFmtId="9" fontId="19" fillId="0" borderId="159" xfId="2" applyFont="1" applyBorder="1" applyAlignment="1">
      <alignment horizontal="center"/>
    </xf>
    <xf numFmtId="166" fontId="19" fillId="0" borderId="24" xfId="1" applyNumberFormat="1" applyFont="1" applyBorder="1" applyAlignment="1">
      <alignment horizontal="center"/>
    </xf>
    <xf numFmtId="9" fontId="19" fillId="0" borderId="23" xfId="2" applyFont="1" applyBorder="1" applyAlignment="1">
      <alignment horizontal="center"/>
    </xf>
    <xf numFmtId="0" fontId="13" fillId="0" borderId="158" xfId="3" applyFont="1" applyBorder="1" applyAlignment="1">
      <alignment horizontal="left"/>
    </xf>
    <xf numFmtId="9" fontId="19" fillId="0" borderId="159" xfId="0" applyNumberFormat="1" applyFont="1" applyBorder="1" applyAlignment="1">
      <alignment horizontal="left"/>
    </xf>
    <xf numFmtId="9" fontId="13" fillId="0" borderId="158" xfId="2" applyFont="1" applyBorder="1" applyAlignment="1">
      <alignment horizontal="left"/>
    </xf>
    <xf numFmtId="166" fontId="13" fillId="0" borderId="160" xfId="1" applyNumberFormat="1" applyFont="1" applyBorder="1" applyAlignment="1">
      <alignment horizontal="center"/>
    </xf>
    <xf numFmtId="9" fontId="19" fillId="0" borderId="159" xfId="2" applyFont="1" applyBorder="1" applyAlignment="1">
      <alignment horizontal="left"/>
    </xf>
    <xf numFmtId="166" fontId="19" fillId="0" borderId="24" xfId="1" applyNumberFormat="1" applyFont="1" applyFill="1" applyBorder="1" applyAlignment="1">
      <alignment horizontal="center"/>
    </xf>
    <xf numFmtId="9" fontId="19" fillId="0" borderId="109" xfId="2" applyFont="1" applyBorder="1" applyAlignment="1">
      <alignment horizontal="center"/>
    </xf>
    <xf numFmtId="166" fontId="19" fillId="0" borderId="109" xfId="1" applyNumberFormat="1" applyFont="1" applyBorder="1" applyAlignment="1">
      <alignment horizontal="center"/>
    </xf>
    <xf numFmtId="166" fontId="13" fillId="0" borderId="36" xfId="1" applyNumberFormat="1" applyFont="1" applyBorder="1"/>
    <xf numFmtId="0" fontId="19" fillId="0" borderId="16" xfId="0" applyFont="1" applyBorder="1" applyAlignment="1">
      <alignment horizontal="right"/>
    </xf>
    <xf numFmtId="0" fontId="19" fillId="0" borderId="19" xfId="0" applyFont="1" applyBorder="1" applyAlignment="1">
      <alignment horizontal="left"/>
    </xf>
    <xf numFmtId="0" fontId="19" fillId="0" borderId="46" xfId="0" applyFont="1" applyBorder="1" applyAlignment="1">
      <alignment horizontal="center"/>
    </xf>
    <xf numFmtId="0" fontId="19" fillId="0" borderId="46" xfId="0" applyFont="1" applyBorder="1" applyAlignment="1">
      <alignment horizontal="left"/>
    </xf>
    <xf numFmtId="0" fontId="19" fillId="0" borderId="161" xfId="0" applyFont="1" applyBorder="1" applyAlignment="1">
      <alignment horizontal="center"/>
    </xf>
    <xf numFmtId="0" fontId="19" fillId="0" borderId="125" xfId="0" applyFont="1" applyBorder="1" applyAlignment="1">
      <alignment horizontal="center"/>
    </xf>
    <xf numFmtId="0" fontId="19" fillId="0" borderId="54" xfId="0" applyFont="1" applyBorder="1" applyAlignment="1">
      <alignment horizontal="center"/>
    </xf>
    <xf numFmtId="0" fontId="13" fillId="0" borderId="54" xfId="3" applyFont="1" applyBorder="1" applyAlignment="1">
      <alignment horizontal="left"/>
    </xf>
    <xf numFmtId="0" fontId="13" fillId="0" borderId="162" xfId="3" applyFont="1" applyBorder="1" applyAlignment="1">
      <alignment horizontal="left"/>
    </xf>
    <xf numFmtId="0" fontId="19" fillId="0" borderId="54" xfId="0" applyFont="1" applyBorder="1" applyAlignment="1">
      <alignment horizontal="left"/>
    </xf>
    <xf numFmtId="0" fontId="19" fillId="0" borderId="161" xfId="0" applyFont="1" applyBorder="1" applyAlignment="1">
      <alignment horizontal="left"/>
    </xf>
    <xf numFmtId="0" fontId="13" fillId="0" borderId="14" xfId="3" applyFont="1" applyBorder="1" applyAlignment="1">
      <alignment horizontal="left"/>
    </xf>
    <xf numFmtId="0" fontId="19" fillId="0" borderId="24" xfId="0" applyFont="1" applyBorder="1" applyAlignment="1">
      <alignment horizontal="left"/>
    </xf>
    <xf numFmtId="0" fontId="19" fillId="0" borderId="22" xfId="0" applyFont="1" applyBorder="1" applyAlignment="1">
      <alignment horizontal="left"/>
    </xf>
    <xf numFmtId="9" fontId="19" fillId="0" borderId="23" xfId="0" applyNumberFormat="1" applyFont="1" applyBorder="1" applyAlignment="1">
      <alignment horizontal="left"/>
    </xf>
    <xf numFmtId="9" fontId="19" fillId="0" borderId="23" xfId="2" applyFont="1" applyFill="1" applyBorder="1" applyAlignment="1">
      <alignment horizontal="left"/>
    </xf>
    <xf numFmtId="166" fontId="19" fillId="0" borderId="22" xfId="1" applyNumberFormat="1" applyFont="1" applyFill="1" applyBorder="1" applyAlignment="1">
      <alignment horizontal="center"/>
    </xf>
    <xf numFmtId="0" fontId="13" fillId="0" borderId="24" xfId="3" applyFont="1" applyBorder="1" applyAlignment="1">
      <alignment horizontal="left"/>
    </xf>
    <xf numFmtId="0" fontId="19" fillId="0" borderId="73" xfId="0" applyFont="1" applyBorder="1" applyAlignment="1">
      <alignment horizontal="left"/>
    </xf>
    <xf numFmtId="0" fontId="19" fillId="0" borderId="163" xfId="0" applyFont="1" applyBorder="1" applyAlignment="1">
      <alignment horizontal="left"/>
    </xf>
    <xf numFmtId="0" fontId="19" fillId="0" borderId="164" xfId="0" applyFont="1" applyBorder="1" applyAlignment="1">
      <alignment horizontal="left"/>
    </xf>
    <xf numFmtId="0" fontId="13" fillId="0" borderId="164" xfId="3" applyFont="1" applyBorder="1" applyAlignment="1">
      <alignment horizontal="left"/>
    </xf>
    <xf numFmtId="9" fontId="13" fillId="0" borderId="164" xfId="2" applyFont="1" applyBorder="1" applyAlignment="1">
      <alignment horizontal="left"/>
    </xf>
    <xf numFmtId="166" fontId="19" fillId="0" borderId="73" xfId="1" applyNumberFormat="1" applyFont="1" applyBorder="1" applyAlignment="1">
      <alignment horizontal="center"/>
    </xf>
    <xf numFmtId="0" fontId="19" fillId="0" borderId="165" xfId="0" applyFont="1" applyBorder="1" applyAlignment="1">
      <alignment horizontal="right"/>
    </xf>
    <xf numFmtId="0" fontId="19" fillId="0" borderId="19" xfId="0" applyFont="1" applyBorder="1" applyAlignment="1">
      <alignment horizontal="center"/>
    </xf>
    <xf numFmtId="0" fontId="0" fillId="0" borderId="118" xfId="0" applyBorder="1"/>
    <xf numFmtId="0" fontId="9" fillId="3" borderId="14" xfId="0" applyFont="1" applyFill="1" applyBorder="1"/>
    <xf numFmtId="0" fontId="19" fillId="0" borderId="21" xfId="0" applyFont="1" applyBorder="1" applyAlignment="1">
      <alignment horizontal="right"/>
    </xf>
    <xf numFmtId="9" fontId="19" fillId="0" borderId="159" xfId="2" applyFont="1" applyFill="1" applyBorder="1" applyAlignment="1">
      <alignment horizontal="left"/>
    </xf>
    <xf numFmtId="9" fontId="19" fillId="0" borderId="23" xfId="2" applyFont="1" applyBorder="1" applyAlignment="1">
      <alignment horizontal="left"/>
    </xf>
    <xf numFmtId="166" fontId="13" fillId="3" borderId="65" xfId="1" applyNumberFormat="1" applyFont="1" applyFill="1" applyBorder="1"/>
    <xf numFmtId="166" fontId="13" fillId="2" borderId="65" xfId="1" applyNumberFormat="1" applyFont="1" applyFill="1" applyBorder="1"/>
    <xf numFmtId="0" fontId="0" fillId="3" borderId="33" xfId="0" applyFill="1" applyBorder="1"/>
    <xf numFmtId="9" fontId="13" fillId="0" borderId="38" xfId="0" applyNumberFormat="1" applyFont="1" applyBorder="1"/>
    <xf numFmtId="0" fontId="6" fillId="0" borderId="14" xfId="0" applyFont="1" applyBorder="1"/>
    <xf numFmtId="165" fontId="17" fillId="0" borderId="14" xfId="1" applyFont="1" applyBorder="1"/>
    <xf numFmtId="0" fontId="19" fillId="0" borderId="9" xfId="0" applyFont="1" applyBorder="1" applyAlignment="1">
      <alignment horizontal="left"/>
    </xf>
    <xf numFmtId="0" fontId="19" fillId="0" borderId="58" xfId="0" applyFont="1" applyBorder="1" applyAlignment="1">
      <alignment horizontal="left"/>
    </xf>
    <xf numFmtId="0" fontId="19" fillId="0" borderId="12" xfId="0" applyFont="1" applyBorder="1" applyAlignment="1">
      <alignment horizontal="left"/>
    </xf>
    <xf numFmtId="9" fontId="13" fillId="0" borderId="12" xfId="2" applyFont="1" applyBorder="1" applyAlignment="1">
      <alignment horizontal="left"/>
    </xf>
    <xf numFmtId="166" fontId="19" fillId="0" borderId="9" xfId="1" applyNumberFormat="1" applyFont="1" applyBorder="1" applyAlignment="1">
      <alignment horizontal="center"/>
    </xf>
    <xf numFmtId="0" fontId="19" fillId="0" borderId="39" xfId="0" applyFont="1" applyBorder="1" applyAlignment="1">
      <alignment horizontal="left"/>
    </xf>
    <xf numFmtId="9" fontId="13" fillId="0" borderId="14" xfId="2" applyFont="1" applyBorder="1" applyAlignment="1">
      <alignment horizontal="left"/>
    </xf>
    <xf numFmtId="9" fontId="13" fillId="0" borderId="14" xfId="3" applyNumberFormat="1" applyFont="1" applyBorder="1" applyAlignment="1">
      <alignment horizontal="left"/>
    </xf>
    <xf numFmtId="166" fontId="3" fillId="18" borderId="13" xfId="1" applyNumberFormat="1" applyFont="1" applyFill="1" applyBorder="1" applyAlignment="1">
      <alignment horizontal="right"/>
    </xf>
    <xf numFmtId="166" fontId="2" fillId="0" borderId="13" xfId="1" applyNumberFormat="1" applyFont="1" applyBorder="1" applyAlignment="1">
      <alignment horizontal="right"/>
    </xf>
    <xf numFmtId="166" fontId="2" fillId="3" borderId="8" xfId="1" applyNumberFormat="1" applyFont="1" applyFill="1" applyBorder="1" applyAlignment="1">
      <alignment horizontal="right"/>
    </xf>
    <xf numFmtId="166" fontId="2" fillId="0" borderId="25" xfId="1" applyNumberFormat="1" applyFont="1" applyBorder="1" applyAlignment="1">
      <alignment horizontal="right"/>
    </xf>
    <xf numFmtId="166" fontId="3" fillId="18" borderId="8" xfId="1" applyNumberFormat="1" applyFont="1" applyFill="1" applyBorder="1" applyAlignment="1">
      <alignment horizontal="right"/>
    </xf>
    <xf numFmtId="166" fontId="2" fillId="0" borderId="36" xfId="1" applyNumberFormat="1" applyFont="1" applyBorder="1" applyAlignment="1">
      <alignment horizontal="right"/>
    </xf>
    <xf numFmtId="166" fontId="3" fillId="18" borderId="34" xfId="1" applyNumberFormat="1" applyFont="1" applyFill="1" applyBorder="1" applyAlignment="1">
      <alignment horizontal="right"/>
    </xf>
    <xf numFmtId="166" fontId="3" fillId="11" borderId="13" xfId="1" applyNumberFormat="1" applyFont="1" applyFill="1" applyBorder="1"/>
    <xf numFmtId="166" fontId="21" fillId="6" borderId="35" xfId="1" applyNumberFormat="1" applyFont="1" applyFill="1" applyBorder="1" applyAlignment="1">
      <alignment horizontal="right"/>
    </xf>
    <xf numFmtId="0" fontId="18" fillId="9" borderId="41" xfId="0" applyFont="1" applyFill="1" applyBorder="1" applyAlignment="1">
      <alignment horizontal="center" vertical="center" wrapText="1"/>
    </xf>
    <xf numFmtId="0" fontId="6" fillId="0" borderId="0" xfId="0" applyFont="1"/>
    <xf numFmtId="165" fontId="17" fillId="0" borderId="0" xfId="1" applyFont="1" applyBorder="1"/>
    <xf numFmtId="0" fontId="15" fillId="0" borderId="14" xfId="0" applyFont="1" applyBorder="1"/>
    <xf numFmtId="0" fontId="16" fillId="0" borderId="0" xfId="0" applyFont="1" applyAlignment="1">
      <alignment wrapText="1"/>
    </xf>
    <xf numFmtId="17" fontId="16" fillId="7" borderId="83" xfId="0" applyNumberFormat="1" applyFont="1" applyFill="1" applyBorder="1" applyAlignment="1">
      <alignment horizontal="center" wrapText="1"/>
    </xf>
    <xf numFmtId="17" fontId="16" fillId="7" borderId="67" xfId="0" applyNumberFormat="1" applyFont="1" applyFill="1" applyBorder="1" applyAlignment="1">
      <alignment horizontal="center" wrapText="1"/>
    </xf>
    <xf numFmtId="17" fontId="16" fillId="7" borderId="84" xfId="0" applyNumberFormat="1" applyFont="1" applyFill="1" applyBorder="1" applyAlignment="1">
      <alignment horizontal="center" wrapText="1"/>
    </xf>
    <xf numFmtId="17" fontId="16" fillId="7" borderId="37" xfId="0" applyNumberFormat="1" applyFont="1" applyFill="1" applyBorder="1" applyAlignment="1">
      <alignment horizontal="center" vertical="center" wrapText="1"/>
    </xf>
    <xf numFmtId="17" fontId="16" fillId="7" borderId="3" xfId="0" applyNumberFormat="1" applyFont="1" applyFill="1" applyBorder="1" applyAlignment="1">
      <alignment vertical="center" wrapText="1"/>
    </xf>
    <xf numFmtId="166" fontId="16" fillId="0" borderId="0" xfId="0" applyNumberFormat="1" applyFont="1" applyAlignment="1">
      <alignment horizontal="center"/>
    </xf>
    <xf numFmtId="9" fontId="13" fillId="0" borderId="0" xfId="2" applyFont="1" applyBorder="1" applyAlignment="1">
      <alignment horizontal="left"/>
    </xf>
    <xf numFmtId="14" fontId="6" fillId="21" borderId="14" xfId="0" applyNumberFormat="1" applyFont="1" applyFill="1" applyBorder="1"/>
    <xf numFmtId="14" fontId="0" fillId="0" borderId="0" xfId="0" applyNumberFormat="1"/>
    <xf numFmtId="0" fontId="16" fillId="22" borderId="1" xfId="0" applyFont="1" applyFill="1" applyBorder="1" applyAlignment="1">
      <alignment horizontal="center" wrapText="1"/>
    </xf>
    <xf numFmtId="0" fontId="16" fillId="22" borderId="2" xfId="0" applyFont="1" applyFill="1" applyBorder="1" applyAlignment="1">
      <alignment horizontal="center" wrapText="1"/>
    </xf>
    <xf numFmtId="0" fontId="16" fillId="22" borderId="65" xfId="0" applyFont="1" applyFill="1" applyBorder="1" applyAlignment="1">
      <alignment horizontal="center" vertical="center" wrapText="1"/>
    </xf>
    <xf numFmtId="0" fontId="44" fillId="2" borderId="5" xfId="3" applyFont="1" applyFill="1" applyBorder="1" applyAlignment="1">
      <alignment wrapText="1"/>
    </xf>
    <xf numFmtId="0" fontId="44" fillId="2" borderId="4" xfId="3" applyFont="1" applyFill="1" applyBorder="1" applyAlignment="1">
      <alignment horizontal="left" vertical="center"/>
    </xf>
    <xf numFmtId="166" fontId="13" fillId="0" borderId="14" xfId="1" applyNumberFormat="1" applyFont="1" applyBorder="1"/>
    <xf numFmtId="9" fontId="17" fillId="0" borderId="14" xfId="2" applyFont="1" applyBorder="1"/>
    <xf numFmtId="0" fontId="18" fillId="0" borderId="0" xfId="0" applyFont="1" applyAlignment="1">
      <alignment vertical="center" wrapText="1"/>
    </xf>
    <xf numFmtId="0" fontId="47" fillId="0" borderId="0" xfId="0" applyFont="1" applyAlignment="1">
      <alignment wrapText="1"/>
    </xf>
    <xf numFmtId="0" fontId="46" fillId="0" borderId="0" xfId="0" applyFont="1" applyAlignment="1">
      <alignment wrapText="1"/>
    </xf>
    <xf numFmtId="0" fontId="48" fillId="0" borderId="0" xfId="0" applyFont="1" applyAlignment="1">
      <alignment wrapText="1"/>
    </xf>
    <xf numFmtId="0" fontId="49" fillId="0" borderId="0" xfId="0" applyFont="1" applyAlignment="1">
      <alignment horizontal="center" vertical="center" wrapText="1"/>
    </xf>
    <xf numFmtId="0" fontId="14" fillId="3" borderId="4" xfId="0" applyFont="1" applyFill="1" applyBorder="1"/>
    <xf numFmtId="0" fontId="14" fillId="3" borderId="5" xfId="0" applyFont="1" applyFill="1" applyBorder="1"/>
    <xf numFmtId="0" fontId="13" fillId="5" borderId="9" xfId="0" applyFont="1" applyFill="1" applyBorder="1"/>
    <xf numFmtId="0" fontId="13" fillId="5" borderId="39" xfId="0" applyFont="1" applyFill="1" applyBorder="1"/>
    <xf numFmtId="166" fontId="6" fillId="0" borderId="14" xfId="0" applyNumberFormat="1" applyFont="1" applyBorder="1"/>
    <xf numFmtId="166" fontId="13" fillId="0" borderId="14" xfId="0" applyNumberFormat="1" applyFont="1" applyBorder="1" applyAlignment="1">
      <alignment horizontal="center"/>
    </xf>
    <xf numFmtId="0" fontId="0" fillId="5" borderId="0" xfId="0" applyFill="1"/>
    <xf numFmtId="0" fontId="19" fillId="0" borderId="0" xfId="0" applyFont="1" applyAlignment="1">
      <alignment horizontal="right"/>
    </xf>
    <xf numFmtId="0" fontId="19" fillId="0" borderId="0" xfId="0" applyFont="1" applyAlignment="1">
      <alignment horizontal="left"/>
    </xf>
    <xf numFmtId="9" fontId="19" fillId="0" borderId="0" xfId="0" applyNumberFormat="1" applyFont="1" applyAlignment="1">
      <alignment horizontal="center"/>
    </xf>
    <xf numFmtId="167" fontId="13" fillId="0" borderId="0" xfId="0" applyNumberFormat="1" applyFont="1"/>
    <xf numFmtId="166" fontId="13" fillId="0" borderId="0" xfId="0" applyNumberFormat="1" applyFont="1" applyAlignment="1">
      <alignment wrapText="1"/>
    </xf>
    <xf numFmtId="9" fontId="17" fillId="0" borderId="0" xfId="2" applyFont="1" applyBorder="1"/>
    <xf numFmtId="166" fontId="13" fillId="2" borderId="60" xfId="1" applyNumberFormat="1" applyFont="1" applyFill="1" applyBorder="1"/>
    <xf numFmtId="167" fontId="13" fillId="2" borderId="170" xfId="1" applyNumberFormat="1" applyFont="1" applyFill="1" applyBorder="1"/>
    <xf numFmtId="167" fontId="13" fillId="2" borderId="171" xfId="1" applyNumberFormat="1" applyFont="1" applyFill="1" applyBorder="1"/>
    <xf numFmtId="167" fontId="13" fillId="2" borderId="172" xfId="1" applyNumberFormat="1" applyFont="1" applyFill="1" applyBorder="1"/>
    <xf numFmtId="166" fontId="13" fillId="2" borderId="21" xfId="1" applyNumberFormat="1" applyFont="1" applyFill="1" applyBorder="1"/>
    <xf numFmtId="166" fontId="13" fillId="2" borderId="173" xfId="1" applyNumberFormat="1" applyFont="1" applyFill="1" applyBorder="1"/>
    <xf numFmtId="166" fontId="13" fillId="10" borderId="34" xfId="1" applyNumberFormat="1" applyFont="1" applyFill="1" applyBorder="1" applyAlignment="1">
      <alignment wrapText="1"/>
    </xf>
    <xf numFmtId="0" fontId="44" fillId="24" borderId="60" xfId="3" applyFont="1" applyFill="1" applyBorder="1" applyAlignment="1">
      <alignment horizontal="left" vertical="center"/>
    </xf>
    <xf numFmtId="0" fontId="44" fillId="24" borderId="0" xfId="3" applyFont="1" applyFill="1" applyAlignment="1">
      <alignment wrapText="1"/>
    </xf>
    <xf numFmtId="166" fontId="13" fillId="24" borderId="41" xfId="1" applyNumberFormat="1" applyFont="1" applyFill="1" applyBorder="1"/>
    <xf numFmtId="0" fontId="43" fillId="0" borderId="0" xfId="0" applyFont="1" applyAlignment="1">
      <alignment wrapText="1"/>
    </xf>
    <xf numFmtId="0" fontId="15" fillId="0" borderId="17" xfId="0" applyFont="1" applyBorder="1"/>
    <xf numFmtId="0" fontId="43" fillId="21" borderId="14" xfId="0" applyFont="1" applyFill="1" applyBorder="1" applyAlignment="1">
      <alignment wrapText="1"/>
    </xf>
    <xf numFmtId="0" fontId="19" fillId="0" borderId="14" xfId="0" applyFont="1" applyBorder="1" applyAlignment="1">
      <alignment horizontal="right"/>
    </xf>
    <xf numFmtId="0" fontId="45" fillId="0" borderId="0" xfId="0" applyFont="1" applyAlignment="1">
      <alignment horizontal="left" wrapText="1"/>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horizontal="left" vertical="top" wrapText="1"/>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28"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44" xfId="0" applyFont="1" applyFill="1" applyBorder="1" applyAlignment="1">
      <alignment horizontal="center" vertical="center"/>
    </xf>
    <xf numFmtId="0" fontId="5" fillId="4" borderId="30" xfId="0" applyFont="1" applyFill="1" applyBorder="1" applyAlignment="1">
      <alignment horizontal="center" vertical="center"/>
    </xf>
    <xf numFmtId="0" fontId="0" fillId="0" borderId="0" xfId="0"/>
    <xf numFmtId="0" fontId="16" fillId="0" borderId="7" xfId="0" applyFont="1" applyBorder="1" applyAlignment="1">
      <alignment horizontal="left"/>
    </xf>
    <xf numFmtId="0" fontId="16" fillId="0" borderId="56" xfId="0" applyFont="1" applyBorder="1" applyAlignment="1">
      <alignment horizontal="left"/>
    </xf>
    <xf numFmtId="0" fontId="16" fillId="0" borderId="167" xfId="0" applyFont="1" applyBorder="1" applyAlignment="1">
      <alignment horizontal="left"/>
    </xf>
    <xf numFmtId="0" fontId="13" fillId="0" borderId="168" xfId="0" applyFont="1" applyBorder="1" applyAlignment="1">
      <alignment horizontal="left"/>
    </xf>
    <xf numFmtId="0" fontId="13" fillId="0" borderId="169" xfId="0" applyFont="1" applyBorder="1" applyAlignment="1">
      <alignment horizontal="left"/>
    </xf>
    <xf numFmtId="0" fontId="13" fillId="0" borderId="108" xfId="0" applyFont="1" applyBorder="1" applyAlignment="1">
      <alignment horizontal="left"/>
    </xf>
    <xf numFmtId="0" fontId="13" fillId="23" borderId="44" xfId="0" applyFont="1" applyFill="1" applyBorder="1" applyAlignment="1">
      <alignment horizontal="center"/>
    </xf>
    <xf numFmtId="0" fontId="18" fillId="9" borderId="24" xfId="0" applyFont="1" applyFill="1" applyBorder="1" applyAlignment="1">
      <alignment horizontal="center" vertical="center" wrapText="1"/>
    </xf>
    <xf numFmtId="0" fontId="18" fillId="9" borderId="22" xfId="0" applyFont="1" applyFill="1" applyBorder="1" applyAlignment="1">
      <alignment horizontal="center" vertical="center" wrapText="1"/>
    </xf>
    <xf numFmtId="0" fontId="50" fillId="0" borderId="14" xfId="0" applyFont="1" applyBorder="1" applyAlignment="1">
      <alignment horizontal="right"/>
    </xf>
    <xf numFmtId="0" fontId="16" fillId="8" borderId="83" xfId="0" applyFont="1" applyFill="1" applyBorder="1" applyAlignment="1">
      <alignment horizontal="center"/>
    </xf>
    <xf numFmtId="0" fontId="16" fillId="8" borderId="67" xfId="0" applyFont="1" applyFill="1" applyBorder="1" applyAlignment="1">
      <alignment horizontal="center"/>
    </xf>
    <xf numFmtId="0" fontId="16" fillId="8" borderId="84" xfId="0" applyFont="1" applyFill="1" applyBorder="1" applyAlignment="1">
      <alignment horizontal="center"/>
    </xf>
    <xf numFmtId="0" fontId="18" fillId="8" borderId="42" xfId="0" applyFont="1" applyFill="1" applyBorder="1" applyAlignment="1">
      <alignment horizontal="center" vertical="center"/>
    </xf>
    <xf numFmtId="0" fontId="18" fillId="8" borderId="28" xfId="0" applyFont="1" applyFill="1" applyBorder="1" applyAlignment="1">
      <alignment horizontal="center" vertical="center"/>
    </xf>
    <xf numFmtId="0" fontId="18" fillId="8" borderId="60" xfId="0" applyFont="1" applyFill="1" applyBorder="1" applyAlignment="1">
      <alignment horizontal="center" vertical="center"/>
    </xf>
    <xf numFmtId="0" fontId="18" fillId="8" borderId="166" xfId="0" applyFont="1" applyFill="1" applyBorder="1" applyAlignment="1">
      <alignment horizontal="center" vertical="center"/>
    </xf>
    <xf numFmtId="0" fontId="18" fillId="8" borderId="29" xfId="0" applyFont="1" applyFill="1" applyBorder="1" applyAlignment="1">
      <alignment horizontal="center" vertical="center"/>
    </xf>
    <xf numFmtId="0" fontId="18" fillId="8" borderId="30" xfId="0" applyFont="1" applyFill="1" applyBorder="1" applyAlignment="1">
      <alignment horizontal="center" vertical="center"/>
    </xf>
    <xf numFmtId="0" fontId="43" fillId="7" borderId="42" xfId="0" applyFont="1" applyFill="1" applyBorder="1" applyAlignment="1">
      <alignment horizontal="left" wrapText="1"/>
    </xf>
    <xf numFmtId="0" fontId="43" fillId="7" borderId="43" xfId="0" applyFont="1" applyFill="1" applyBorder="1" applyAlignment="1">
      <alignment horizontal="left" wrapText="1"/>
    </xf>
    <xf numFmtId="0" fontId="2" fillId="0" borderId="14" xfId="0" applyFont="1" applyBorder="1" applyAlignment="1">
      <alignment horizontal="left"/>
    </xf>
    <xf numFmtId="0" fontId="21" fillId="20" borderId="93" xfId="0" applyFont="1" applyFill="1" applyBorder="1" applyAlignment="1">
      <alignment horizontal="center"/>
    </xf>
    <xf numFmtId="0" fontId="21" fillId="20" borderId="94" xfId="0" applyFont="1" applyFill="1" applyBorder="1" applyAlignment="1">
      <alignment horizontal="center"/>
    </xf>
    <xf numFmtId="0" fontId="21" fillId="20" borderId="95" xfId="0" applyFont="1" applyFill="1" applyBorder="1" applyAlignment="1">
      <alignment horizontal="center"/>
    </xf>
    <xf numFmtId="0" fontId="21" fillId="20" borderId="124" xfId="0" applyFont="1" applyFill="1" applyBorder="1" applyAlignment="1">
      <alignment horizontal="center"/>
    </xf>
    <xf numFmtId="0" fontId="21" fillId="20" borderId="98" xfId="0" applyFont="1" applyFill="1" applyBorder="1" applyAlignment="1">
      <alignment horizontal="center"/>
    </xf>
    <xf numFmtId="0" fontId="9" fillId="13" borderId="102" xfId="0" applyFont="1" applyFill="1" applyBorder="1" applyAlignment="1">
      <alignment horizontal="center" vertical="center" wrapText="1"/>
    </xf>
    <xf numFmtId="0" fontId="9" fillId="13" borderId="103" xfId="0" applyFont="1" applyFill="1" applyBorder="1" applyAlignment="1">
      <alignment horizontal="center" vertical="center" wrapText="1"/>
    </xf>
    <xf numFmtId="0" fontId="9" fillId="13" borderId="105" xfId="0" applyFont="1" applyFill="1" applyBorder="1" applyAlignment="1">
      <alignment horizontal="center" vertical="center" wrapText="1"/>
    </xf>
    <xf numFmtId="0" fontId="9" fillId="13" borderId="101" xfId="0" applyFont="1" applyFill="1" applyBorder="1" applyAlignment="1">
      <alignment horizontal="center" vertical="center" wrapText="1"/>
    </xf>
    <xf numFmtId="0" fontId="26" fillId="12" borderId="99" xfId="0" applyFont="1" applyFill="1" applyBorder="1" applyAlignment="1">
      <alignment horizontal="center" vertical="center"/>
    </xf>
    <xf numFmtId="0" fontId="26" fillId="12" borderId="100" xfId="0" applyFont="1" applyFill="1" applyBorder="1" applyAlignment="1">
      <alignment horizontal="center" vertical="center"/>
    </xf>
    <xf numFmtId="0" fontId="26" fillId="12" borderId="42" xfId="0" applyFont="1" applyFill="1" applyBorder="1" applyAlignment="1">
      <alignment horizontal="center" vertical="center"/>
    </xf>
    <xf numFmtId="0" fontId="26" fillId="12" borderId="28" xfId="0" applyFont="1" applyFill="1" applyBorder="1" applyAlignment="1">
      <alignment horizontal="center" vertical="center"/>
    </xf>
    <xf numFmtId="0" fontId="21" fillId="20" borderId="119" xfId="0" applyFont="1" applyFill="1" applyBorder="1" applyAlignment="1">
      <alignment horizontal="center"/>
    </xf>
    <xf numFmtId="0" fontId="21" fillId="20" borderId="120" xfId="0" applyFont="1" applyFill="1" applyBorder="1" applyAlignment="1">
      <alignment horizontal="center"/>
    </xf>
    <xf numFmtId="0" fontId="21" fillId="20" borderId="61" xfId="0" applyFont="1" applyFill="1" applyBorder="1" applyAlignment="1">
      <alignment horizontal="center"/>
    </xf>
    <xf numFmtId="9" fontId="9" fillId="13" borderId="28" xfId="2" applyFont="1" applyFill="1" applyBorder="1" applyAlignment="1">
      <alignment horizontal="center" vertical="center" wrapText="1"/>
    </xf>
    <xf numFmtId="9" fontId="9" fillId="13" borderId="30" xfId="2" applyFont="1" applyFill="1" applyBorder="1" applyAlignment="1">
      <alignment horizontal="center" vertical="center" wrapText="1"/>
    </xf>
    <xf numFmtId="0" fontId="21" fillId="20" borderId="88" xfId="0" applyFont="1" applyFill="1" applyBorder="1" applyAlignment="1">
      <alignment horizontal="center"/>
    </xf>
    <xf numFmtId="0" fontId="21" fillId="20" borderId="55" xfId="0" applyFont="1" applyFill="1" applyBorder="1" applyAlignment="1">
      <alignment horizontal="center"/>
    </xf>
    <xf numFmtId="0" fontId="21" fillId="20" borderId="89" xfId="0" applyFont="1" applyFill="1" applyBorder="1" applyAlignment="1">
      <alignment horizontal="center"/>
    </xf>
    <xf numFmtId="0" fontId="30" fillId="0" borderId="14" xfId="0" applyFont="1" applyBorder="1" applyAlignment="1">
      <alignment horizontal="center"/>
    </xf>
    <xf numFmtId="0" fontId="31" fillId="0" borderId="17" xfId="0" applyFont="1" applyBorder="1" applyAlignment="1">
      <alignment horizontal="center" vertical="center" wrapText="1"/>
    </xf>
    <xf numFmtId="0" fontId="31" fillId="0" borderId="46" xfId="0" applyFont="1" applyBorder="1" applyAlignment="1">
      <alignment horizontal="center" vertical="center" wrapText="1"/>
    </xf>
    <xf numFmtId="0" fontId="32" fillId="16" borderId="4" xfId="0" applyFont="1" applyFill="1" applyBorder="1" applyAlignment="1">
      <alignment horizontal="center"/>
    </xf>
    <xf numFmtId="0" fontId="32" fillId="16" borderId="5" xfId="0" applyFont="1" applyFill="1" applyBorder="1" applyAlignment="1">
      <alignment horizontal="center"/>
    </xf>
    <xf numFmtId="0" fontId="32" fillId="16" borderId="6" xfId="0" applyFont="1" applyFill="1" applyBorder="1" applyAlignment="1">
      <alignment horizontal="center"/>
    </xf>
    <xf numFmtId="0" fontId="31" fillId="0" borderId="17" xfId="0" applyFont="1" applyBorder="1"/>
    <xf numFmtId="0" fontId="31" fillId="0" borderId="46" xfId="0" applyFont="1" applyBorder="1"/>
    <xf numFmtId="0" fontId="29" fillId="15" borderId="62" xfId="0" applyFont="1" applyFill="1" applyBorder="1" applyAlignment="1">
      <alignment horizontal="center"/>
    </xf>
    <xf numFmtId="0" fontId="29" fillId="15" borderId="63" xfId="0" applyFont="1" applyFill="1" applyBorder="1" applyAlignment="1">
      <alignment horizontal="center"/>
    </xf>
    <xf numFmtId="0" fontId="29" fillId="15" borderId="64" xfId="0" applyFont="1" applyFill="1" applyBorder="1" applyAlignment="1">
      <alignment horizontal="center"/>
    </xf>
    <xf numFmtId="0" fontId="31" fillId="0" borderId="17" xfId="0" applyFont="1" applyBorder="1" applyAlignment="1">
      <alignment horizontal="left"/>
    </xf>
    <xf numFmtId="0" fontId="31" fillId="0" borderId="53" xfId="0" applyFont="1" applyBorder="1" applyAlignment="1">
      <alignment horizontal="left"/>
    </xf>
    <xf numFmtId="0" fontId="31" fillId="0" borderId="46" xfId="0" applyFont="1" applyBorder="1" applyAlignment="1">
      <alignment horizontal="left"/>
    </xf>
    <xf numFmtId="0" fontId="31" fillId="0" borderId="14" xfId="0" applyFont="1" applyBorder="1" applyAlignment="1">
      <alignment horizontal="left"/>
    </xf>
    <xf numFmtId="0" fontId="31" fillId="0" borderId="17" xfId="0" applyFont="1" applyBorder="1" applyAlignment="1">
      <alignment horizontal="center"/>
    </xf>
    <xf numFmtId="0" fontId="31" fillId="0" borderId="53" xfId="0" applyFont="1" applyBorder="1" applyAlignment="1">
      <alignment horizontal="center"/>
    </xf>
    <xf numFmtId="0" fontId="31" fillId="0" borderId="46" xfId="0" applyFont="1" applyBorder="1" applyAlignment="1">
      <alignment horizontal="center"/>
    </xf>
    <xf numFmtId="0" fontId="31" fillId="0" borderId="14" xfId="0" applyFont="1" applyBorder="1" applyAlignment="1">
      <alignment horizontal="left" wrapText="1"/>
    </xf>
    <xf numFmtId="14" fontId="31" fillId="0" borderId="17" xfId="0" applyNumberFormat="1" applyFont="1" applyBorder="1" applyAlignment="1">
      <alignment horizontal="left"/>
    </xf>
    <xf numFmtId="14" fontId="31" fillId="0" borderId="53" xfId="0" applyNumberFormat="1" applyFont="1" applyBorder="1" applyAlignment="1">
      <alignment horizontal="left"/>
    </xf>
    <xf numFmtId="14" fontId="31" fillId="0" borderId="46" xfId="0" applyNumberFormat="1" applyFont="1" applyBorder="1" applyAlignment="1">
      <alignment horizontal="left"/>
    </xf>
    <xf numFmtId="0" fontId="31" fillId="0" borderId="0" xfId="0" applyFont="1" applyAlignment="1">
      <alignment horizontal="left"/>
    </xf>
    <xf numFmtId="0" fontId="50" fillId="0" borderId="17" xfId="0" applyFont="1" applyBorder="1" applyAlignment="1">
      <alignment horizontal="right"/>
    </xf>
    <xf numFmtId="0" fontId="50" fillId="0" borderId="46" xfId="0" applyFont="1" applyBorder="1" applyAlignment="1">
      <alignment horizontal="right"/>
    </xf>
    <xf numFmtId="3" fontId="27" fillId="0" borderId="0" xfId="0" applyNumberFormat="1" applyFont="1" applyAlignment="1">
      <alignment vertical="center"/>
    </xf>
    <xf numFmtId="0" fontId="43" fillId="21" borderId="42" xfId="0" applyFont="1" applyFill="1" applyBorder="1" applyAlignment="1">
      <alignment horizontal="center" wrapText="1"/>
    </xf>
    <xf numFmtId="0" fontId="43" fillId="21" borderId="5" xfId="0" applyFont="1" applyFill="1" applyBorder="1" applyAlignment="1">
      <alignment horizontal="center" wrapText="1"/>
    </xf>
    <xf numFmtId="0" fontId="9" fillId="3" borderId="14" xfId="0" applyFont="1" applyFill="1" applyBorder="1" applyAlignment="1">
      <alignment horizontal="center"/>
    </xf>
  </cellXfs>
  <cellStyles count="6">
    <cellStyle name="Comma 2" xfId="5" xr:uid="{BA2F4246-027B-4F56-8813-76FAE6ADF822}"/>
    <cellStyle name="Milliers" xfId="1" builtinId="3"/>
    <cellStyle name="Normal" xfId="0" builtinId="0"/>
    <cellStyle name="Normal 2" xfId="4" xr:uid="{72630841-9F8F-4D72-8FF7-1151DF819545}"/>
    <cellStyle name="Normal 21" xfId="3" xr:uid="{2F1A676E-37D0-4EF0-996E-EF2EAD2253A3}"/>
    <cellStyle name="Pourcentage" xfId="2" builtinId="5"/>
  </cellStyles>
  <dxfs count="1">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fr-FR"/>
              <a:t>Burn Rate by Quarter and Partner</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1"/>
          <c:order val="1"/>
          <c:tx>
            <c:strRef>
              <c:f>Ratio!$B$6</c:f>
              <c:strCache>
                <c:ptCount val="1"/>
                <c:pt idx="0">
                  <c:v>Total budget</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Ratio!$C$4:$G$4</c:f>
              <c:strCache>
                <c:ptCount val="4"/>
                <c:pt idx="0">
                  <c:v>Consortium</c:v>
                </c:pt>
                <c:pt idx="1">
                  <c:v>#REF!</c:v>
                </c:pt>
                <c:pt idx="2">
                  <c:v>#REF!</c:v>
                </c:pt>
                <c:pt idx="3">
                  <c:v>#REF!</c:v>
                </c:pt>
              </c:strCache>
            </c:strRef>
          </c:cat>
          <c:val>
            <c:numRef>
              <c:f>Ratio!$C$6:$G$6</c:f>
              <c:numCache>
                <c:formatCode>_-* #\ ##0\ _€_-;\-* #\ ##0\ _€_-;_-* "-"??\ _€_-;_-@_-</c:formatCode>
                <c:ptCount val="5"/>
                <c:pt idx="0">
                  <c:v>0</c:v>
                </c:pt>
                <c:pt idx="1">
                  <c:v>0</c:v>
                </c:pt>
                <c:pt idx="2">
                  <c:v>0</c:v>
                </c:pt>
                <c:pt idx="3">
                  <c:v>0</c:v>
                </c:pt>
              </c:numCache>
            </c:numRef>
          </c:val>
          <c:extLst>
            <c:ext xmlns:c16="http://schemas.microsoft.com/office/drawing/2014/chart" uri="{C3380CC4-5D6E-409C-BE32-E72D297353CC}">
              <c16:uniqueId val="{00000000-8F21-4B3A-BB82-485ED5F99474}"/>
            </c:ext>
          </c:extLst>
        </c:ser>
        <c:dLbls>
          <c:showLegendKey val="0"/>
          <c:showVal val="0"/>
          <c:showCatName val="0"/>
          <c:showSerName val="0"/>
          <c:showPercent val="0"/>
          <c:showBubbleSize val="0"/>
        </c:dLbls>
        <c:gapWidth val="100"/>
        <c:overlap val="-24"/>
        <c:axId val="861993696"/>
        <c:axId val="861992864"/>
      </c:barChart>
      <c:barChart>
        <c:barDir val="col"/>
        <c:grouping val="clustered"/>
        <c:varyColors val="0"/>
        <c:ser>
          <c:idx val="0"/>
          <c:order val="0"/>
          <c:tx>
            <c:strRef>
              <c:f>Ratio!$B$5</c:f>
              <c:strCache>
                <c:ptCount val="1"/>
                <c:pt idx="0">
                  <c:v>Spent in 11</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Ratio!$C$4:$G$4</c:f>
              <c:strCache>
                <c:ptCount val="4"/>
                <c:pt idx="0">
                  <c:v>Consortium</c:v>
                </c:pt>
                <c:pt idx="1">
                  <c:v>#REF!</c:v>
                </c:pt>
                <c:pt idx="2">
                  <c:v>#REF!</c:v>
                </c:pt>
                <c:pt idx="3">
                  <c:v>#REF!</c:v>
                </c:pt>
              </c:strCache>
            </c:strRef>
          </c:cat>
          <c:val>
            <c:numRef>
              <c:f>Ratio!$C$5:$G$5</c:f>
              <c:numCache>
                <c:formatCode>_-* #\ ##0\ _€_-;\-* #\ ##0\ _€_-;_-* "-"??\ _€_-;_-@_-</c:formatCode>
                <c:ptCount val="5"/>
                <c:pt idx="0">
                  <c:v>0</c:v>
                </c:pt>
                <c:pt idx="1">
                  <c:v>0</c:v>
                </c:pt>
                <c:pt idx="2">
                  <c:v>0</c:v>
                </c:pt>
                <c:pt idx="3">
                  <c:v>0</c:v>
                </c:pt>
              </c:numCache>
            </c:numRef>
          </c:val>
          <c:extLst>
            <c:ext xmlns:c16="http://schemas.microsoft.com/office/drawing/2014/chart" uri="{C3380CC4-5D6E-409C-BE32-E72D297353CC}">
              <c16:uniqueId val="{00000001-8F21-4B3A-BB82-485ED5F99474}"/>
            </c:ext>
          </c:extLst>
        </c:ser>
        <c:dLbls>
          <c:showLegendKey val="0"/>
          <c:showVal val="0"/>
          <c:showCatName val="0"/>
          <c:showSerName val="0"/>
          <c:showPercent val="0"/>
          <c:showBubbleSize val="0"/>
        </c:dLbls>
        <c:gapWidth val="100"/>
        <c:overlap val="-24"/>
        <c:axId val="2074432287"/>
        <c:axId val="2074433535"/>
      </c:barChart>
      <c:catAx>
        <c:axId val="86199369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61992864"/>
        <c:crosses val="autoZero"/>
        <c:auto val="1"/>
        <c:lblAlgn val="ctr"/>
        <c:lblOffset val="100"/>
        <c:noMultiLvlLbl val="0"/>
      </c:catAx>
      <c:valAx>
        <c:axId val="861992864"/>
        <c:scaling>
          <c:orientation val="minMax"/>
        </c:scaling>
        <c:delete val="0"/>
        <c:axPos val="l"/>
        <c:majorGridlines>
          <c:spPr>
            <a:ln w="9525" cap="flat" cmpd="sng" algn="ctr">
              <a:solidFill>
                <a:schemeClr val="lt1">
                  <a:lumMod val="95000"/>
                  <a:alpha val="10000"/>
                </a:schemeClr>
              </a:solidFill>
              <a:round/>
            </a:ln>
            <a:effectLst/>
          </c:spPr>
        </c:majorGridlines>
        <c:numFmt formatCode="_-* #\ ##0\ _€_-;\-* #\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61993696"/>
        <c:crosses val="autoZero"/>
        <c:crossBetween val="between"/>
      </c:valAx>
      <c:valAx>
        <c:axId val="2074433535"/>
        <c:scaling>
          <c:orientation val="minMax"/>
        </c:scaling>
        <c:delete val="1"/>
        <c:axPos val="r"/>
        <c:numFmt formatCode="_-* #\ ##0\ _€_-;\-* #\ ##0\ _€_-;_-* &quot;-&quot;??\ _€_-;_-@_-" sourceLinked="1"/>
        <c:majorTickMark val="none"/>
        <c:minorTickMark val="none"/>
        <c:tickLblPos val="nextTo"/>
        <c:crossAx val="2074432287"/>
        <c:crosses val="max"/>
        <c:crossBetween val="between"/>
      </c:valAx>
      <c:catAx>
        <c:axId val="2074432287"/>
        <c:scaling>
          <c:orientation val="minMax"/>
        </c:scaling>
        <c:delete val="1"/>
        <c:axPos val="b"/>
        <c:numFmt formatCode="General" sourceLinked="1"/>
        <c:majorTickMark val="none"/>
        <c:minorTickMark val="none"/>
        <c:tickLblPos val="nextTo"/>
        <c:crossAx val="207443353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Ratio!$C$4</c:f>
              <c:strCache>
                <c:ptCount val="1"/>
                <c:pt idx="0">
                  <c:v>Consortium</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A4A-4386-B0D1-289A087E87CE}"/>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A4A-4386-B0D1-289A087E87CE}"/>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DA4A-4386-B0D1-289A087E87CE}"/>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DA4A-4386-B0D1-289A087E87CE}"/>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DA4A-4386-B0D1-289A087E87CE}"/>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DA4A-4386-B0D1-289A087E87CE}"/>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DA4A-4386-B0D1-289A087E87CE}"/>
              </c:ext>
            </c:extLst>
          </c:dPt>
          <c:dLbls>
            <c:dLbl>
              <c:idx val="0"/>
              <c:layout>
                <c:manualLayout>
                  <c:x val="2.817314356268626E-2"/>
                  <c:y val="-0.1237993180449187"/>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A4A-4386-B0D1-289A087E87CE}"/>
                </c:ext>
              </c:extLst>
            </c:dLbl>
            <c:dLbl>
              <c:idx val="1"/>
              <c:layout>
                <c:manualLayout>
                  <c:x val="0.36388888888888876"/>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A4A-4386-B0D1-289A087E87CE}"/>
                </c:ext>
              </c:extLst>
            </c:dLbl>
            <c:dLbl>
              <c:idx val="2"/>
              <c:layout>
                <c:manualLayout>
                  <c:x val="-1.3888888888888895E-2"/>
                  <c:y val="0.15277777777777779"/>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A4A-4386-B0D1-289A087E87CE}"/>
                </c:ext>
              </c:extLst>
            </c:dLbl>
            <c:dLbl>
              <c:idx val="3"/>
              <c:layout>
                <c:manualLayout>
                  <c:x val="0"/>
                  <c:y val="7.407407407407407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A4A-4386-B0D1-289A087E87CE}"/>
                </c:ext>
              </c:extLst>
            </c:dLbl>
            <c:dLbl>
              <c:idx val="4"/>
              <c:layout>
                <c:manualLayout>
                  <c:x val="-3.3531032144558541E-2"/>
                  <c:y val="1.07661372730400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A4A-4386-B0D1-289A087E87CE}"/>
                </c:ext>
              </c:extLst>
            </c:dLbl>
            <c:dLbl>
              <c:idx val="5"/>
              <c:layout>
                <c:manualLayout>
                  <c:x val="-3.5216429453357824E-2"/>
                  <c:y val="-0.21771604207899498"/>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A4A-4386-B0D1-289A087E87CE}"/>
                </c:ext>
              </c:extLst>
            </c:dLbl>
            <c:dLbl>
              <c:idx val="6"/>
              <c:layout>
                <c:manualLayout>
                  <c:x val="-7.1765605960182721E-2"/>
                  <c:y val="-4.246081257980434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A4A-4386-B0D1-289A087E87C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Ratio!$B$8:$B$14</c:f>
              <c:strCache>
                <c:ptCount val="7"/>
                <c:pt idx="0">
                  <c:v>Project Activities</c:v>
                </c:pt>
                <c:pt idx="1">
                  <c:v>Capital Expenditures</c:v>
                </c:pt>
                <c:pt idx="2">
                  <c:v>Project Staff Costs - Pay</c:v>
                </c:pt>
                <c:pt idx="3">
                  <c:v>Project Staff Costs - Travel &amp; S.</c:v>
                </c:pt>
                <c:pt idx="4">
                  <c:v>Country or local office Costs</c:v>
                </c:pt>
                <c:pt idx="5">
                  <c:v>Monitoring Evaluation &amp; LL</c:v>
                </c:pt>
                <c:pt idx="6">
                  <c:v>Overhead</c:v>
                </c:pt>
              </c:strCache>
            </c:strRef>
          </c:cat>
          <c:val>
            <c:numRef>
              <c:f>Ratio!$C$8:$C$14</c:f>
              <c:numCache>
                <c:formatCode>_-* #\ ##0\ _€_-;\-* #\ ##0\ _€_-;_-* "-"??\ _€_-;_-@_-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E-DA4A-4386-B0D1-289A087E87CE}"/>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Total expenditures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doughnutChart>
        <c:varyColors val="1"/>
        <c:ser>
          <c:idx val="0"/>
          <c:order val="0"/>
          <c:tx>
            <c:strRef>
              <c:f>Ratio!$H$4</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3A32-4A3E-AA92-59705D392302}"/>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3A32-4A3E-AA92-59705D392302}"/>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3A32-4A3E-AA92-59705D392302}"/>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3A32-4A3E-AA92-59705D392302}"/>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3A32-4A3E-AA92-59705D392302}"/>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3A32-4A3E-AA92-59705D392302}"/>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3A32-4A3E-AA92-59705D392302}"/>
              </c:ext>
            </c:extLst>
          </c:dPt>
          <c:dLbls>
            <c:dLbl>
              <c:idx val="0"/>
              <c:layout>
                <c:manualLayout>
                  <c:x val="0.22271829147176886"/>
                  <c:y val="-0.2864816472694718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A32-4A3E-AA92-59705D392302}"/>
                </c:ext>
              </c:extLst>
            </c:dLbl>
            <c:dLbl>
              <c:idx val="1"/>
              <c:layout>
                <c:manualLayout>
                  <c:x val="0.32147074146396826"/>
                  <c:y val="7.162041181736794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A32-4A3E-AA92-59705D392302}"/>
                </c:ext>
              </c:extLst>
            </c:dLbl>
            <c:dLbl>
              <c:idx val="2"/>
              <c:layout>
                <c:manualLayout>
                  <c:x val="-4.8325667017459321E-2"/>
                  <c:y val="0.1468218442256041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A32-4A3E-AA92-59705D392302}"/>
                </c:ext>
              </c:extLst>
            </c:dLbl>
            <c:dLbl>
              <c:idx val="3"/>
              <c:layout>
                <c:manualLayout>
                  <c:x val="-0.17649374041159041"/>
                  <c:y val="0.229185317815577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A32-4A3E-AA92-59705D392302}"/>
                </c:ext>
              </c:extLst>
            </c:dLbl>
            <c:dLbl>
              <c:idx val="4"/>
              <c:layout>
                <c:manualLayout>
                  <c:x val="-0.21221271168536468"/>
                  <c:y val="4.655326768128923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A32-4A3E-AA92-59705D392302}"/>
                </c:ext>
              </c:extLst>
            </c:dLbl>
            <c:dLbl>
              <c:idx val="5"/>
              <c:layout>
                <c:manualLayout>
                  <c:x val="-0.22271829147176886"/>
                  <c:y val="-0.1539838854073411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A32-4A3E-AA92-59705D392302}"/>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Ratio!$B$8:$B$14</c:f>
              <c:strCache>
                <c:ptCount val="7"/>
                <c:pt idx="0">
                  <c:v>Project Activities</c:v>
                </c:pt>
                <c:pt idx="1">
                  <c:v>Capital Expenditures</c:v>
                </c:pt>
                <c:pt idx="2">
                  <c:v>Project Staff Costs - Pay</c:v>
                </c:pt>
                <c:pt idx="3">
                  <c:v>Project Staff Costs - Travel &amp; S.</c:v>
                </c:pt>
                <c:pt idx="4">
                  <c:v>Country or local office Costs</c:v>
                </c:pt>
                <c:pt idx="5">
                  <c:v>Monitoring Evaluation &amp; LL</c:v>
                </c:pt>
                <c:pt idx="6">
                  <c:v>Overhead</c:v>
                </c:pt>
              </c:strCache>
            </c:strRef>
          </c:cat>
          <c:val>
            <c:numRef>
              <c:f>Ratio!$H$8:$H$14</c:f>
              <c:numCache>
                <c:formatCode>_-* #\ ##0\ _€_-;\-* #\ ##0\ _€_-;_-* "-"??\ _€_-;_-@_-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E-3A32-4A3E-AA92-59705D392302}"/>
            </c:ext>
          </c:extLst>
        </c:ser>
        <c:dLbls>
          <c:showLegendKey val="0"/>
          <c:showVal val="0"/>
          <c:showCatName val="0"/>
          <c:showSerName val="0"/>
          <c:showPercent val="1"/>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3"/>
          <c:order val="3"/>
          <c:tx>
            <c:strRef>
              <c:f>Ratio!$B$8</c:f>
              <c:strCache>
                <c:ptCount val="1"/>
                <c:pt idx="0">
                  <c:v>Project Activities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Ratio!$C$4:$H$4</c:f>
              <c:strCache>
                <c:ptCount val="6"/>
                <c:pt idx="0">
                  <c:v>Consortium</c:v>
                </c:pt>
                <c:pt idx="1">
                  <c:v>#REF!</c:v>
                </c:pt>
                <c:pt idx="2">
                  <c:v>#REF!</c:v>
                </c:pt>
                <c:pt idx="3">
                  <c:v>#REF!</c:v>
                </c:pt>
                <c:pt idx="5">
                  <c:v>Total</c:v>
                </c:pt>
              </c:strCache>
            </c:strRef>
          </c:cat>
          <c:val>
            <c:numRef>
              <c:f>Ratio!$C$8:$H$8</c:f>
              <c:numCache>
                <c:formatCode>_-* #\ ##0\ _€_-;\-* #\ ##0\ _€_-;_-* "-"??\ _€_-;_-@_-</c:formatCode>
                <c:ptCount val="6"/>
                <c:pt idx="0">
                  <c:v>0</c:v>
                </c:pt>
                <c:pt idx="1">
                  <c:v>0</c:v>
                </c:pt>
                <c:pt idx="2">
                  <c:v>0</c:v>
                </c:pt>
                <c:pt idx="3">
                  <c:v>0</c:v>
                </c:pt>
                <c:pt idx="5">
                  <c:v>0</c:v>
                </c:pt>
              </c:numCache>
            </c:numRef>
          </c:val>
          <c:extLst>
            <c:ext xmlns:c16="http://schemas.microsoft.com/office/drawing/2014/chart" uri="{C3380CC4-5D6E-409C-BE32-E72D297353CC}">
              <c16:uniqueId val="{00000000-A36E-4642-BC86-D726DD1C2BCA}"/>
            </c:ext>
          </c:extLst>
        </c:ser>
        <c:ser>
          <c:idx val="4"/>
          <c:order val="4"/>
          <c:tx>
            <c:strRef>
              <c:f>Ratio!$B$9</c:f>
              <c:strCache>
                <c:ptCount val="1"/>
                <c:pt idx="0">
                  <c:v>Capital Expenditures</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Ratio!$C$4:$H$4</c:f>
              <c:strCache>
                <c:ptCount val="6"/>
                <c:pt idx="0">
                  <c:v>Consortium</c:v>
                </c:pt>
                <c:pt idx="1">
                  <c:v>#REF!</c:v>
                </c:pt>
                <c:pt idx="2">
                  <c:v>#REF!</c:v>
                </c:pt>
                <c:pt idx="3">
                  <c:v>#REF!</c:v>
                </c:pt>
                <c:pt idx="5">
                  <c:v>Total</c:v>
                </c:pt>
              </c:strCache>
            </c:strRef>
          </c:cat>
          <c:val>
            <c:numRef>
              <c:f>Ratio!$C$9:$H$9</c:f>
              <c:numCache>
                <c:formatCode>_-* #\ ##0\ _€_-;\-* #\ ##0\ _€_-;_-* "-"??\ _€_-;_-@_-</c:formatCode>
                <c:ptCount val="6"/>
                <c:pt idx="0">
                  <c:v>0</c:v>
                </c:pt>
                <c:pt idx="1">
                  <c:v>0</c:v>
                </c:pt>
                <c:pt idx="2">
                  <c:v>0</c:v>
                </c:pt>
                <c:pt idx="3">
                  <c:v>0</c:v>
                </c:pt>
                <c:pt idx="5">
                  <c:v>0</c:v>
                </c:pt>
              </c:numCache>
            </c:numRef>
          </c:val>
          <c:extLst>
            <c:ext xmlns:c16="http://schemas.microsoft.com/office/drawing/2014/chart" uri="{C3380CC4-5D6E-409C-BE32-E72D297353CC}">
              <c16:uniqueId val="{00000001-A36E-4642-BC86-D726DD1C2BCA}"/>
            </c:ext>
          </c:extLst>
        </c:ser>
        <c:ser>
          <c:idx val="5"/>
          <c:order val="5"/>
          <c:tx>
            <c:strRef>
              <c:f>Ratio!$B$10</c:f>
              <c:strCache>
                <c:ptCount val="1"/>
                <c:pt idx="0">
                  <c:v>Project Staff Costs - Pay</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Ratio!$C$4:$H$4</c:f>
              <c:strCache>
                <c:ptCount val="6"/>
                <c:pt idx="0">
                  <c:v>Consortium</c:v>
                </c:pt>
                <c:pt idx="1">
                  <c:v>#REF!</c:v>
                </c:pt>
                <c:pt idx="2">
                  <c:v>#REF!</c:v>
                </c:pt>
                <c:pt idx="3">
                  <c:v>#REF!</c:v>
                </c:pt>
                <c:pt idx="5">
                  <c:v>Total</c:v>
                </c:pt>
              </c:strCache>
            </c:strRef>
          </c:cat>
          <c:val>
            <c:numRef>
              <c:f>Ratio!$C$10:$H$10</c:f>
              <c:numCache>
                <c:formatCode>_-* #\ ##0\ _€_-;\-* #\ ##0\ _€_-;_-* "-"??\ _€_-;_-@_-</c:formatCode>
                <c:ptCount val="6"/>
                <c:pt idx="0">
                  <c:v>0</c:v>
                </c:pt>
                <c:pt idx="1">
                  <c:v>0</c:v>
                </c:pt>
                <c:pt idx="2">
                  <c:v>0</c:v>
                </c:pt>
                <c:pt idx="3">
                  <c:v>0</c:v>
                </c:pt>
                <c:pt idx="5">
                  <c:v>0</c:v>
                </c:pt>
              </c:numCache>
            </c:numRef>
          </c:val>
          <c:extLst>
            <c:ext xmlns:c16="http://schemas.microsoft.com/office/drawing/2014/chart" uri="{C3380CC4-5D6E-409C-BE32-E72D297353CC}">
              <c16:uniqueId val="{00000002-A36E-4642-BC86-D726DD1C2BCA}"/>
            </c:ext>
          </c:extLst>
        </c:ser>
        <c:ser>
          <c:idx val="6"/>
          <c:order val="6"/>
          <c:tx>
            <c:strRef>
              <c:f>Ratio!$B$11</c:f>
              <c:strCache>
                <c:ptCount val="1"/>
                <c:pt idx="0">
                  <c:v>Project Staff Costs - Travel &amp; S.</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Ratio!$C$4:$H$4</c:f>
              <c:strCache>
                <c:ptCount val="6"/>
                <c:pt idx="0">
                  <c:v>Consortium</c:v>
                </c:pt>
                <c:pt idx="1">
                  <c:v>#REF!</c:v>
                </c:pt>
                <c:pt idx="2">
                  <c:v>#REF!</c:v>
                </c:pt>
                <c:pt idx="3">
                  <c:v>#REF!</c:v>
                </c:pt>
                <c:pt idx="5">
                  <c:v>Total</c:v>
                </c:pt>
              </c:strCache>
            </c:strRef>
          </c:cat>
          <c:val>
            <c:numRef>
              <c:f>Ratio!$C$11:$H$11</c:f>
              <c:numCache>
                <c:formatCode>_-* #\ ##0\ _€_-;\-* #\ ##0\ _€_-;_-* "-"??\ _€_-;_-@_-</c:formatCode>
                <c:ptCount val="6"/>
                <c:pt idx="0">
                  <c:v>0</c:v>
                </c:pt>
                <c:pt idx="1">
                  <c:v>0</c:v>
                </c:pt>
                <c:pt idx="2">
                  <c:v>0</c:v>
                </c:pt>
                <c:pt idx="3">
                  <c:v>0</c:v>
                </c:pt>
                <c:pt idx="5">
                  <c:v>0</c:v>
                </c:pt>
              </c:numCache>
            </c:numRef>
          </c:val>
          <c:extLst>
            <c:ext xmlns:c16="http://schemas.microsoft.com/office/drawing/2014/chart" uri="{C3380CC4-5D6E-409C-BE32-E72D297353CC}">
              <c16:uniqueId val="{00000003-A36E-4642-BC86-D726DD1C2BCA}"/>
            </c:ext>
          </c:extLst>
        </c:ser>
        <c:ser>
          <c:idx val="7"/>
          <c:order val="7"/>
          <c:tx>
            <c:strRef>
              <c:f>Ratio!$B$12</c:f>
              <c:strCache>
                <c:ptCount val="1"/>
                <c:pt idx="0">
                  <c:v>Country or local office Costs</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Ratio!$C$4:$H$4</c:f>
              <c:strCache>
                <c:ptCount val="6"/>
                <c:pt idx="0">
                  <c:v>Consortium</c:v>
                </c:pt>
                <c:pt idx="1">
                  <c:v>#REF!</c:v>
                </c:pt>
                <c:pt idx="2">
                  <c:v>#REF!</c:v>
                </c:pt>
                <c:pt idx="3">
                  <c:v>#REF!</c:v>
                </c:pt>
                <c:pt idx="5">
                  <c:v>Total</c:v>
                </c:pt>
              </c:strCache>
            </c:strRef>
          </c:cat>
          <c:val>
            <c:numRef>
              <c:f>Ratio!$C$12:$H$12</c:f>
              <c:numCache>
                <c:formatCode>_-* #\ ##0\ _€_-;\-* #\ ##0\ _€_-;_-* "-"??\ _€_-;_-@_-</c:formatCode>
                <c:ptCount val="6"/>
                <c:pt idx="0">
                  <c:v>0</c:v>
                </c:pt>
                <c:pt idx="1">
                  <c:v>0</c:v>
                </c:pt>
                <c:pt idx="2">
                  <c:v>0</c:v>
                </c:pt>
                <c:pt idx="3">
                  <c:v>0</c:v>
                </c:pt>
                <c:pt idx="5">
                  <c:v>0</c:v>
                </c:pt>
              </c:numCache>
            </c:numRef>
          </c:val>
          <c:extLst>
            <c:ext xmlns:c16="http://schemas.microsoft.com/office/drawing/2014/chart" uri="{C3380CC4-5D6E-409C-BE32-E72D297353CC}">
              <c16:uniqueId val="{00000004-A36E-4642-BC86-D726DD1C2BCA}"/>
            </c:ext>
          </c:extLst>
        </c:ser>
        <c:ser>
          <c:idx val="8"/>
          <c:order val="8"/>
          <c:tx>
            <c:strRef>
              <c:f>Ratio!$B$13</c:f>
              <c:strCache>
                <c:ptCount val="1"/>
                <c:pt idx="0">
                  <c:v>Monitoring Evaluation &amp; LL</c:v>
                </c:pt>
              </c:strCache>
            </c:strRef>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Ratio!$C$4:$H$4</c:f>
              <c:strCache>
                <c:ptCount val="6"/>
                <c:pt idx="0">
                  <c:v>Consortium</c:v>
                </c:pt>
                <c:pt idx="1">
                  <c:v>#REF!</c:v>
                </c:pt>
                <c:pt idx="2">
                  <c:v>#REF!</c:v>
                </c:pt>
                <c:pt idx="3">
                  <c:v>#REF!</c:v>
                </c:pt>
                <c:pt idx="5">
                  <c:v>Total</c:v>
                </c:pt>
              </c:strCache>
            </c:strRef>
          </c:cat>
          <c:val>
            <c:numRef>
              <c:f>Ratio!$C$13:$H$13</c:f>
              <c:numCache>
                <c:formatCode>_-* #\ ##0\ _€_-;\-* #\ ##0\ _€_-;_-* "-"??\ _€_-;_-@_-</c:formatCode>
                <c:ptCount val="6"/>
                <c:pt idx="0">
                  <c:v>0</c:v>
                </c:pt>
                <c:pt idx="1">
                  <c:v>0</c:v>
                </c:pt>
                <c:pt idx="2">
                  <c:v>0</c:v>
                </c:pt>
                <c:pt idx="3">
                  <c:v>0</c:v>
                </c:pt>
                <c:pt idx="5">
                  <c:v>0</c:v>
                </c:pt>
              </c:numCache>
            </c:numRef>
          </c:val>
          <c:extLst>
            <c:ext xmlns:c16="http://schemas.microsoft.com/office/drawing/2014/chart" uri="{C3380CC4-5D6E-409C-BE32-E72D297353CC}">
              <c16:uniqueId val="{00000005-A36E-4642-BC86-D726DD1C2BCA}"/>
            </c:ext>
          </c:extLst>
        </c:ser>
        <c:ser>
          <c:idx val="9"/>
          <c:order val="9"/>
          <c:tx>
            <c:strRef>
              <c:f>Ratio!$B$14</c:f>
              <c:strCache>
                <c:ptCount val="1"/>
                <c:pt idx="0">
                  <c:v>Overhead</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Ratio!$C$4:$H$4</c:f>
              <c:strCache>
                <c:ptCount val="6"/>
                <c:pt idx="0">
                  <c:v>Consortium</c:v>
                </c:pt>
                <c:pt idx="1">
                  <c:v>#REF!</c:v>
                </c:pt>
                <c:pt idx="2">
                  <c:v>#REF!</c:v>
                </c:pt>
                <c:pt idx="3">
                  <c:v>#REF!</c:v>
                </c:pt>
                <c:pt idx="5">
                  <c:v>Total</c:v>
                </c:pt>
              </c:strCache>
            </c:strRef>
          </c:cat>
          <c:val>
            <c:numRef>
              <c:f>Ratio!$C$14:$H$14</c:f>
              <c:numCache>
                <c:formatCode>_-* #\ ##0\ _€_-;\-* #\ ##0\ _€_-;_-* "-"??\ _€_-;_-@_-</c:formatCode>
                <c:ptCount val="6"/>
                <c:pt idx="0">
                  <c:v>0</c:v>
                </c:pt>
                <c:pt idx="1">
                  <c:v>0</c:v>
                </c:pt>
                <c:pt idx="2">
                  <c:v>0</c:v>
                </c:pt>
                <c:pt idx="3">
                  <c:v>0</c:v>
                </c:pt>
                <c:pt idx="5">
                  <c:v>0</c:v>
                </c:pt>
              </c:numCache>
            </c:numRef>
          </c:val>
          <c:extLst>
            <c:ext xmlns:c16="http://schemas.microsoft.com/office/drawing/2014/chart" uri="{C3380CC4-5D6E-409C-BE32-E72D297353CC}">
              <c16:uniqueId val="{00000006-A36E-4642-BC86-D726DD1C2BCA}"/>
            </c:ext>
          </c:extLst>
        </c:ser>
        <c:dLbls>
          <c:showLegendKey val="0"/>
          <c:showVal val="1"/>
          <c:showCatName val="0"/>
          <c:showSerName val="0"/>
          <c:showPercent val="0"/>
          <c:showBubbleSize val="0"/>
        </c:dLbls>
        <c:gapWidth val="150"/>
        <c:shape val="box"/>
        <c:axId val="64242335"/>
        <c:axId val="64243999"/>
        <c:axId val="0"/>
        <c:extLst>
          <c:ext xmlns:c15="http://schemas.microsoft.com/office/drawing/2012/chart" uri="{02D57815-91ED-43cb-92C2-25804820EDAC}">
            <c15:filteredBarSeries>
              <c15:ser>
                <c:idx val="0"/>
                <c:order val="0"/>
                <c:tx>
                  <c:strRef>
                    <c:extLst>
                      <c:ext uri="{02D57815-91ED-43cb-92C2-25804820EDAC}">
                        <c15:formulaRef>
                          <c15:sqref>Ratio!$B$5</c15:sqref>
                        </c15:formulaRef>
                      </c:ext>
                    </c:extLst>
                    <c:strCache>
                      <c:ptCount val="1"/>
                      <c:pt idx="0">
                        <c:v>Spent in 11</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Ratio!$C$4:$H$4</c15:sqref>
                        </c15:formulaRef>
                      </c:ext>
                    </c:extLst>
                    <c:strCache>
                      <c:ptCount val="6"/>
                      <c:pt idx="0">
                        <c:v>Consortium</c:v>
                      </c:pt>
                      <c:pt idx="1">
                        <c:v>#REF!</c:v>
                      </c:pt>
                      <c:pt idx="2">
                        <c:v>#REF!</c:v>
                      </c:pt>
                      <c:pt idx="3">
                        <c:v>#REF!</c:v>
                      </c:pt>
                      <c:pt idx="5">
                        <c:v>Total</c:v>
                      </c:pt>
                    </c:strCache>
                  </c:strRef>
                </c:cat>
                <c:val>
                  <c:numRef>
                    <c:extLst>
                      <c:ext uri="{02D57815-91ED-43cb-92C2-25804820EDAC}">
                        <c15:formulaRef>
                          <c15:sqref>Ratio!$C$5:$H$5</c15:sqref>
                        </c15:formulaRef>
                      </c:ext>
                    </c:extLst>
                    <c:numCache>
                      <c:formatCode>_-* #\ ##0\ _€_-;\-* #\ ##0\ _€_-;_-* "-"??\ _€_-;_-@_-</c:formatCode>
                      <c:ptCount val="6"/>
                      <c:pt idx="0">
                        <c:v>0</c:v>
                      </c:pt>
                      <c:pt idx="1">
                        <c:v>0</c:v>
                      </c:pt>
                      <c:pt idx="2">
                        <c:v>0</c:v>
                      </c:pt>
                      <c:pt idx="3">
                        <c:v>0</c:v>
                      </c:pt>
                      <c:pt idx="5">
                        <c:v>0</c:v>
                      </c:pt>
                    </c:numCache>
                  </c:numRef>
                </c:val>
                <c:extLst>
                  <c:ext xmlns:c16="http://schemas.microsoft.com/office/drawing/2014/chart" uri="{C3380CC4-5D6E-409C-BE32-E72D297353CC}">
                    <c16:uniqueId val="{00000007-A36E-4642-BC86-D726DD1C2BCA}"/>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Ratio!$B$6</c15:sqref>
                        </c15:formulaRef>
                      </c:ext>
                    </c:extLst>
                    <c:strCache>
                      <c:ptCount val="1"/>
                      <c:pt idx="0">
                        <c:v>Total budget</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Ratio!$C$4:$H$4</c15:sqref>
                        </c15:formulaRef>
                      </c:ext>
                    </c:extLst>
                    <c:strCache>
                      <c:ptCount val="6"/>
                      <c:pt idx="0">
                        <c:v>Consortium</c:v>
                      </c:pt>
                      <c:pt idx="1">
                        <c:v>#REF!</c:v>
                      </c:pt>
                      <c:pt idx="2">
                        <c:v>#REF!</c:v>
                      </c:pt>
                      <c:pt idx="3">
                        <c:v>#REF!</c:v>
                      </c:pt>
                      <c:pt idx="5">
                        <c:v>Total</c:v>
                      </c:pt>
                    </c:strCache>
                  </c:strRef>
                </c:cat>
                <c:val>
                  <c:numRef>
                    <c:extLst xmlns:c15="http://schemas.microsoft.com/office/drawing/2012/chart">
                      <c:ext xmlns:c15="http://schemas.microsoft.com/office/drawing/2012/chart" uri="{02D57815-91ED-43cb-92C2-25804820EDAC}">
                        <c15:formulaRef>
                          <c15:sqref>Ratio!$C$6:$H$6</c15:sqref>
                        </c15:formulaRef>
                      </c:ext>
                    </c:extLst>
                    <c:numCache>
                      <c:formatCode>_-* #\ ##0\ _€_-;\-* #\ ##0\ _€_-;_-* "-"??\ _€_-;_-@_-</c:formatCode>
                      <c:ptCount val="6"/>
                      <c:pt idx="0">
                        <c:v>0</c:v>
                      </c:pt>
                      <c:pt idx="1">
                        <c:v>0</c:v>
                      </c:pt>
                      <c:pt idx="2">
                        <c:v>0</c:v>
                      </c:pt>
                      <c:pt idx="3">
                        <c:v>0</c:v>
                      </c:pt>
                      <c:pt idx="5">
                        <c:v>0</c:v>
                      </c:pt>
                    </c:numCache>
                  </c:numRef>
                </c:val>
                <c:extLst xmlns:c15="http://schemas.microsoft.com/office/drawing/2012/chart">
                  <c:ext xmlns:c16="http://schemas.microsoft.com/office/drawing/2014/chart" uri="{C3380CC4-5D6E-409C-BE32-E72D297353CC}">
                    <c16:uniqueId val="{00000008-A36E-4642-BC86-D726DD1C2BC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Ratio!$B$7</c15:sqref>
                        </c15:formulaRef>
                      </c:ext>
                    </c:extLst>
                    <c:strCache>
                      <c:ptCount val="1"/>
                      <c:pt idx="0">
                        <c:v>Percentage</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Ratio!$C$4:$H$4</c15:sqref>
                        </c15:formulaRef>
                      </c:ext>
                    </c:extLst>
                    <c:strCache>
                      <c:ptCount val="6"/>
                      <c:pt idx="0">
                        <c:v>Consortium</c:v>
                      </c:pt>
                      <c:pt idx="1">
                        <c:v>#REF!</c:v>
                      </c:pt>
                      <c:pt idx="2">
                        <c:v>#REF!</c:v>
                      </c:pt>
                      <c:pt idx="3">
                        <c:v>#REF!</c:v>
                      </c:pt>
                      <c:pt idx="5">
                        <c:v>Total</c:v>
                      </c:pt>
                    </c:strCache>
                  </c:strRef>
                </c:cat>
                <c:val>
                  <c:numRef>
                    <c:extLst xmlns:c15="http://schemas.microsoft.com/office/drawing/2012/chart">
                      <c:ext xmlns:c15="http://schemas.microsoft.com/office/drawing/2012/chart" uri="{02D57815-91ED-43cb-92C2-25804820EDAC}">
                        <c15:formulaRef>
                          <c15:sqref>Ratio!$C$7:$H$7</c15:sqref>
                        </c15:formulaRef>
                      </c:ext>
                    </c:extLst>
                    <c:numCache>
                      <c:formatCode>0%</c:formatCode>
                      <c:ptCount val="6"/>
                      <c:pt idx="0">
                        <c:v>0</c:v>
                      </c:pt>
                      <c:pt idx="1">
                        <c:v>0</c:v>
                      </c:pt>
                      <c:pt idx="2">
                        <c:v>0</c:v>
                      </c:pt>
                      <c:pt idx="3">
                        <c:v>0</c:v>
                      </c:pt>
                    </c:numCache>
                  </c:numRef>
                </c:val>
                <c:extLst xmlns:c15="http://schemas.microsoft.com/office/drawing/2012/chart">
                  <c:ext xmlns:c16="http://schemas.microsoft.com/office/drawing/2014/chart" uri="{C3380CC4-5D6E-409C-BE32-E72D297353CC}">
                    <c16:uniqueId val="{00000009-A36E-4642-BC86-D726DD1C2BCA}"/>
                  </c:ext>
                </c:extLst>
              </c15:ser>
            </c15:filteredBarSeries>
          </c:ext>
        </c:extLst>
      </c:bar3DChart>
      <c:catAx>
        <c:axId val="642423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243999"/>
        <c:crosses val="autoZero"/>
        <c:auto val="1"/>
        <c:lblAlgn val="ctr"/>
        <c:lblOffset val="100"/>
        <c:noMultiLvlLbl val="0"/>
      </c:catAx>
      <c:valAx>
        <c:axId val="642439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2423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236536</xdr:colOff>
      <xdr:row>2</xdr:row>
      <xdr:rowOff>57375</xdr:rowOff>
    </xdr:from>
    <xdr:to>
      <xdr:col>17</xdr:col>
      <xdr:colOff>381000</xdr:colOff>
      <xdr:row>25</xdr:row>
      <xdr:rowOff>149677</xdr:rowOff>
    </xdr:to>
    <xdr:graphicFrame macro="">
      <xdr:nvGraphicFramePr>
        <xdr:cNvPr id="2" name="Graphique 1">
          <a:extLst>
            <a:ext uri="{FF2B5EF4-FFF2-40B4-BE49-F238E27FC236}">
              <a16:creationId xmlns:a16="http://schemas.microsoft.com/office/drawing/2014/main" id="{A076A947-8BDA-4AC8-846F-76D247F2E9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239597</xdr:colOff>
      <xdr:row>26</xdr:row>
      <xdr:rowOff>149677</xdr:rowOff>
    </xdr:from>
    <xdr:to>
      <xdr:col>8</xdr:col>
      <xdr:colOff>108857</xdr:colOff>
      <xdr:row>48</xdr:row>
      <xdr:rowOff>86632</xdr:rowOff>
    </xdr:to>
    <xdr:graphicFrame macro="">
      <xdr:nvGraphicFramePr>
        <xdr:cNvPr id="3" name="Graphique 2">
          <a:extLst>
            <a:ext uri="{FF2B5EF4-FFF2-40B4-BE49-F238E27FC236}">
              <a16:creationId xmlns:a16="http://schemas.microsoft.com/office/drawing/2014/main" id="{B72FC4EA-76E4-4DD5-A737-6D72643D8F3B}"/>
            </a:ext>
            <a:ext uri="{147F2762-F138-4A5C-976F-8EAC2B608ADB}">
              <a16:predDERef xmlns:a16="http://schemas.microsoft.com/office/drawing/2014/main" pred="{A076A947-8BDA-4AC8-846F-76D247F2E9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326573</xdr:colOff>
      <xdr:row>2</xdr:row>
      <xdr:rowOff>31521</xdr:rowOff>
    </xdr:from>
    <xdr:to>
      <xdr:col>8</xdr:col>
      <xdr:colOff>150360</xdr:colOff>
      <xdr:row>25</xdr:row>
      <xdr:rowOff>86178</xdr:rowOff>
    </xdr:to>
    <xdr:graphicFrame macro="">
      <xdr:nvGraphicFramePr>
        <xdr:cNvPr id="4" name="Graphique 3">
          <a:extLst>
            <a:ext uri="{FF2B5EF4-FFF2-40B4-BE49-F238E27FC236}">
              <a16:creationId xmlns:a16="http://schemas.microsoft.com/office/drawing/2014/main" id="{98F9242F-A733-4F38-9FFF-883C84872FE1}"/>
            </a:ext>
            <a:ext uri="{147F2762-F138-4A5C-976F-8EAC2B608ADB}">
              <a16:predDERef xmlns:a16="http://schemas.microsoft.com/office/drawing/2014/main" pred="{B72FC4EA-76E4-4DD5-A737-6D72643D8F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272144</xdr:colOff>
      <xdr:row>26</xdr:row>
      <xdr:rowOff>108403</xdr:rowOff>
    </xdr:from>
    <xdr:to>
      <xdr:col>17</xdr:col>
      <xdr:colOff>367393</xdr:colOff>
      <xdr:row>48</xdr:row>
      <xdr:rowOff>131537</xdr:rowOff>
    </xdr:to>
    <xdr:graphicFrame macro="">
      <xdr:nvGraphicFramePr>
        <xdr:cNvPr id="5" name="Graphique 4">
          <a:extLst>
            <a:ext uri="{FF2B5EF4-FFF2-40B4-BE49-F238E27FC236}">
              <a16:creationId xmlns:a16="http://schemas.microsoft.com/office/drawing/2014/main" id="{A4D0B870-C575-416D-8B42-97C5A40B63FB}"/>
            </a:ext>
            <a:ext uri="{147F2762-F138-4A5C-976F-8EAC2B608ADB}">
              <a16:predDERef xmlns:a16="http://schemas.microsoft.com/office/drawing/2014/main" pred="{98F9242F-A733-4F38-9FFF-883C84872F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Nina Giraudel" id="{9640DD5B-24F9-4EB7-BEA2-25706CC2A097}" userId="S::BR369@drc.ngo::31e2ab27-b6d2-483a-ad2c-f7a80fd6ef23" providerId="AD"/>
  <person displayName="Erika Krkosova" id="{711D8C92-41D6-4726-8F93-3685BE906AD3}" userId="S::RK057@drc.ngo::f57011a3-bf98-4c83-9ade-656214fe50d4" providerId="AD"/>
</personList>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2" dT="2025-02-20T15:18:37.82" personId="{9640DD5B-24F9-4EB7-BEA2-25706CC2A097}" id="{B7F17161-111D-4AD7-B09B-5FABDDAE8ED0}">
    <text xml:space="preserve">sélectionner pour chaque ligne dans le menu déroulant </text>
  </threadedComment>
</ThreadedComments>
</file>

<file path=xl/threadedComments/threadedComment2.xml><?xml version="1.0" encoding="utf-8"?>
<ThreadedComments xmlns="http://schemas.microsoft.com/office/spreadsheetml/2018/threadedcomments" xmlns:x="http://schemas.openxmlformats.org/spreadsheetml/2006/main">
  <threadedComment ref="C12" dT="2024-10-26T10:11:24.69" personId="{711D8C92-41D6-4726-8F93-3685BE906AD3}" id="{F4D0C439-D58B-44BE-86CC-F428E46A9CB1}">
    <text>sélectionner pour chaque ligne dans le menu déroulant</text>
  </threadedComment>
</ThreadedComments>
</file>

<file path=xl/threadedComments/threadedComment3.xml><?xml version="1.0" encoding="utf-8"?>
<ThreadedComments xmlns="http://schemas.microsoft.com/office/spreadsheetml/2018/threadedcomments" xmlns:x="http://schemas.openxmlformats.org/spreadsheetml/2006/main">
  <threadedComment ref="C12" dT="2024-10-26T10:11:24.69" personId="{711D8C92-41D6-4726-8F93-3685BE906AD3}" id="{D3BAC150-961F-406E-AE7C-E5E427B39C13}">
    <text>sélectionner pour chaque ligne dans le menu déroulant</text>
  </threadedComment>
</ThreadedComments>
</file>

<file path=xl/threadedComments/threadedComment4.xml><?xml version="1.0" encoding="utf-8"?>
<ThreadedComments xmlns="http://schemas.microsoft.com/office/spreadsheetml/2018/threadedcomments" xmlns:x="http://schemas.openxmlformats.org/spreadsheetml/2006/main">
  <threadedComment ref="C12" dT="2024-10-26T10:11:24.69" personId="{711D8C92-41D6-4726-8F93-3685BE906AD3}" id="{517313E4-92A6-456B-8D30-A69675F4D18D}">
    <text>sélectionner pour chaque ligne dans le menu déroulant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AD051-6446-445E-B913-DC39592F0666}">
  <sheetPr>
    <tabColor rgb="FFFF0000"/>
  </sheetPr>
  <dimension ref="A1:O69"/>
  <sheetViews>
    <sheetView topLeftCell="A4" zoomScaleNormal="100" workbookViewId="0">
      <selection activeCell="C52" sqref="C52"/>
    </sheetView>
  </sheetViews>
  <sheetFormatPr baseColWidth="10" defaultColWidth="11.453125" defaultRowHeight="14.65" customHeight="1" x14ac:dyDescent="0.35"/>
  <cols>
    <col min="1" max="1" width="2.7265625" customWidth="1"/>
    <col min="3" max="3" width="13.453125" customWidth="1"/>
    <col min="4" max="4" width="4.26953125" bestFit="1" customWidth="1"/>
    <col min="5" max="5" width="10.26953125" bestFit="1" customWidth="1"/>
    <col min="6" max="6" width="4.26953125" bestFit="1" customWidth="1"/>
    <col min="7" max="7" width="10.26953125" bestFit="1" customWidth="1"/>
    <col min="8" max="8" width="4.453125" customWidth="1"/>
    <col min="9" max="9" width="10.26953125" bestFit="1" customWidth="1"/>
    <col min="10" max="10" width="4.7265625" customWidth="1"/>
    <col min="11" max="11" width="10.26953125" bestFit="1" customWidth="1"/>
    <col min="12" max="12" width="6.54296875" customWidth="1"/>
    <col min="13" max="13" width="11.7265625" customWidth="1"/>
    <col min="14" max="14" width="5.453125" bestFit="1" customWidth="1"/>
    <col min="15" max="15" width="3" customWidth="1"/>
  </cols>
  <sheetData>
    <row r="1" spans="1:15" ht="15.5" thickTop="1" thickBot="1" x14ac:dyDescent="0.4">
      <c r="A1" s="6"/>
      <c r="B1" s="7"/>
      <c r="C1" s="7"/>
      <c r="D1" s="7"/>
      <c r="E1" s="7"/>
      <c r="F1" s="7"/>
      <c r="G1" s="7"/>
      <c r="H1" s="7"/>
      <c r="I1" s="7"/>
      <c r="J1" s="7"/>
      <c r="K1" s="7"/>
      <c r="L1" s="7"/>
      <c r="M1" s="7"/>
      <c r="N1" s="7"/>
      <c r="O1" s="8"/>
    </row>
    <row r="2" spans="1:15" ht="14.5" x14ac:dyDescent="0.35">
      <c r="A2" s="3"/>
      <c r="B2" s="427" t="s">
        <v>631</v>
      </c>
      <c r="C2" s="428"/>
      <c r="D2" s="428"/>
      <c r="E2" s="428"/>
      <c r="F2" s="428"/>
      <c r="G2" s="428"/>
      <c r="H2" s="428"/>
      <c r="I2" s="428"/>
      <c r="J2" s="428"/>
      <c r="K2" s="428"/>
      <c r="L2" s="428"/>
      <c r="M2" s="428"/>
      <c r="N2" s="429"/>
      <c r="O2" s="9"/>
    </row>
    <row r="3" spans="1:15" ht="15" thickBot="1" x14ac:dyDescent="0.4">
      <c r="A3" s="3"/>
      <c r="B3" s="430"/>
      <c r="C3" s="431"/>
      <c r="D3" s="431"/>
      <c r="E3" s="431"/>
      <c r="F3" s="431"/>
      <c r="G3" s="431"/>
      <c r="H3" s="431"/>
      <c r="I3" s="431"/>
      <c r="J3" s="431"/>
      <c r="K3" s="431"/>
      <c r="L3" s="431"/>
      <c r="M3" s="431"/>
      <c r="N3" s="432"/>
      <c r="O3" s="9"/>
    </row>
    <row r="4" spans="1:15" ht="14.5" x14ac:dyDescent="0.35">
      <c r="A4" s="3"/>
      <c r="O4" s="9"/>
    </row>
    <row r="5" spans="1:15" ht="14.5" x14ac:dyDescent="0.35">
      <c r="A5" s="3"/>
      <c r="B5" s="160" t="s">
        <v>192</v>
      </c>
      <c r="O5" s="9"/>
    </row>
    <row r="6" spans="1:15" ht="14.5" x14ac:dyDescent="0.35">
      <c r="A6" s="3"/>
      <c r="O6" s="9"/>
    </row>
    <row r="7" spans="1:15" ht="31" customHeight="1" x14ac:dyDescent="0.35">
      <c r="A7" s="3"/>
      <c r="B7" s="424" t="s">
        <v>193</v>
      </c>
      <c r="C7" s="424"/>
      <c r="D7" s="424"/>
      <c r="E7" s="424"/>
      <c r="F7" s="424"/>
      <c r="G7" s="424"/>
      <c r="H7" s="424"/>
      <c r="I7" s="424"/>
      <c r="J7" s="424"/>
      <c r="K7" s="424"/>
      <c r="L7" s="424"/>
      <c r="M7" s="424"/>
      <c r="N7" s="424"/>
      <c r="O7" s="9"/>
    </row>
    <row r="8" spans="1:15" ht="14.5" x14ac:dyDescent="0.35">
      <c r="A8" s="3"/>
      <c r="O8" s="9"/>
    </row>
    <row r="9" spans="1:15" ht="34" customHeight="1" x14ac:dyDescent="0.35">
      <c r="A9" s="3"/>
      <c r="B9" s="424" t="s">
        <v>629</v>
      </c>
      <c r="C9" s="424"/>
      <c r="D9" s="424"/>
      <c r="E9" s="424"/>
      <c r="F9" s="424"/>
      <c r="G9" s="424"/>
      <c r="H9" s="424"/>
      <c r="I9" s="424"/>
      <c r="J9" s="424"/>
      <c r="K9" s="424"/>
      <c r="L9" s="424"/>
      <c r="M9" s="424"/>
      <c r="N9" s="424"/>
      <c r="O9" s="9"/>
    </row>
    <row r="10" spans="1:15" ht="14.5" customHeight="1" x14ac:dyDescent="0.35">
      <c r="A10" s="3"/>
      <c r="O10" s="9"/>
    </row>
    <row r="11" spans="1:15" ht="14.5" customHeight="1" x14ac:dyDescent="0.35">
      <c r="A11" s="3"/>
      <c r="B11" s="433" t="s">
        <v>196</v>
      </c>
      <c r="C11" s="433"/>
      <c r="D11" s="433"/>
      <c r="E11" s="433"/>
      <c r="F11" s="433"/>
      <c r="G11" s="433"/>
      <c r="H11" s="433"/>
      <c r="I11" s="433"/>
      <c r="J11" s="433"/>
      <c r="K11" s="433"/>
      <c r="L11" s="433"/>
      <c r="M11" s="433"/>
      <c r="N11" s="433"/>
      <c r="O11" s="9"/>
    </row>
    <row r="12" spans="1:15" ht="14.5" customHeight="1" x14ac:dyDescent="0.35">
      <c r="A12" s="3"/>
      <c r="B12" t="s">
        <v>197</v>
      </c>
      <c r="O12" s="9"/>
    </row>
    <row r="13" spans="1:15" ht="78.5" customHeight="1" x14ac:dyDescent="0.35">
      <c r="A13" s="3"/>
      <c r="B13" s="426" t="s">
        <v>630</v>
      </c>
      <c r="C13" s="426"/>
      <c r="D13" s="426"/>
      <c r="E13" s="426"/>
      <c r="F13" s="426"/>
      <c r="G13" s="426"/>
      <c r="H13" s="426"/>
      <c r="I13" s="426"/>
      <c r="J13" s="426"/>
      <c r="K13" s="426"/>
      <c r="L13" s="426"/>
      <c r="M13" s="426"/>
      <c r="N13" s="426"/>
      <c r="O13" s="9"/>
    </row>
    <row r="14" spans="1:15" ht="29" customHeight="1" x14ac:dyDescent="0.35">
      <c r="A14" s="3"/>
      <c r="B14" s="424" t="s">
        <v>198</v>
      </c>
      <c r="C14" s="424"/>
      <c r="D14" s="424"/>
      <c r="E14" s="424"/>
      <c r="F14" s="424"/>
      <c r="G14" s="424"/>
      <c r="H14" s="424"/>
      <c r="I14" s="424"/>
      <c r="J14" s="424"/>
      <c r="K14" s="424"/>
      <c r="L14" s="424"/>
      <c r="M14" s="424"/>
      <c r="N14" s="424"/>
      <c r="O14" s="9"/>
    </row>
    <row r="15" spans="1:15" ht="14.5" customHeight="1" x14ac:dyDescent="0.35">
      <c r="A15" s="3"/>
      <c r="B15" t="s">
        <v>199</v>
      </c>
      <c r="O15" s="9"/>
    </row>
    <row r="16" spans="1:15" ht="14.5" customHeight="1" x14ac:dyDescent="0.35">
      <c r="A16" s="3"/>
      <c r="O16" s="9"/>
    </row>
    <row r="17" spans="1:15" ht="43.5" customHeight="1" x14ac:dyDescent="0.35">
      <c r="A17" s="3"/>
      <c r="B17" s="423" t="s">
        <v>210</v>
      </c>
      <c r="C17" s="423"/>
      <c r="D17" s="423"/>
      <c r="E17" s="423"/>
      <c r="F17" s="423"/>
      <c r="G17" s="423"/>
      <c r="H17" s="423"/>
      <c r="I17" s="423"/>
      <c r="J17" s="423"/>
      <c r="K17" s="423"/>
      <c r="L17" s="423"/>
      <c r="M17" s="423"/>
      <c r="N17" s="423"/>
      <c r="O17" s="9"/>
    </row>
    <row r="18" spans="1:15" ht="14.5" customHeight="1" x14ac:dyDescent="0.35">
      <c r="A18" s="3"/>
      <c r="O18" s="9"/>
    </row>
    <row r="19" spans="1:15" ht="14.5" customHeight="1" x14ac:dyDescent="0.35">
      <c r="A19" s="3"/>
      <c r="B19" t="s">
        <v>315</v>
      </c>
      <c r="O19" s="9"/>
    </row>
    <row r="20" spans="1:15" ht="14.5" customHeight="1" x14ac:dyDescent="0.35">
      <c r="A20" s="3"/>
      <c r="B20" s="160" t="str">
        <f>'Budget consortium'!B13</f>
        <v>A. ACTIVITÉS DE PROJET</v>
      </c>
      <c r="O20" s="9"/>
    </row>
    <row r="21" spans="1:15" ht="94" customHeight="1" x14ac:dyDescent="0.35">
      <c r="A21" s="3"/>
      <c r="C21" s="426" t="s">
        <v>345</v>
      </c>
      <c r="D21" s="426"/>
      <c r="E21" s="426"/>
      <c r="F21" s="426"/>
      <c r="G21" s="426"/>
      <c r="H21" s="426"/>
      <c r="I21" s="426"/>
      <c r="J21" s="426"/>
      <c r="K21" s="426"/>
      <c r="L21" s="426"/>
      <c r="M21" s="426"/>
      <c r="N21" s="426"/>
      <c r="O21" s="9"/>
    </row>
    <row r="22" spans="1:15" ht="14.5" customHeight="1" x14ac:dyDescent="0.35">
      <c r="A22" s="3"/>
      <c r="O22" s="9"/>
    </row>
    <row r="23" spans="1:15" ht="14.5" customHeight="1" x14ac:dyDescent="0.35">
      <c r="A23" s="3"/>
      <c r="B23" s="160" t="str">
        <f>'Budget consortium'!B47</f>
        <v>B. ASSETS (ACTIFS)</v>
      </c>
      <c r="O23" s="9"/>
    </row>
    <row r="24" spans="1:15" ht="85" customHeight="1" x14ac:dyDescent="0.35">
      <c r="A24" s="3"/>
      <c r="C24" s="426" t="s">
        <v>347</v>
      </c>
      <c r="D24" s="426"/>
      <c r="E24" s="426"/>
      <c r="F24" s="426"/>
      <c r="G24" s="426"/>
      <c r="H24" s="426"/>
      <c r="I24" s="426"/>
      <c r="J24" s="426"/>
      <c r="K24" s="426"/>
      <c r="L24" s="426"/>
      <c r="M24" s="426"/>
      <c r="N24" s="426"/>
      <c r="O24" s="9"/>
    </row>
    <row r="25" spans="1:15" ht="14.5" customHeight="1" x14ac:dyDescent="0.35">
      <c r="A25" s="3"/>
      <c r="O25" s="9"/>
    </row>
    <row r="26" spans="1:15" ht="14.5" x14ac:dyDescent="0.35">
      <c r="A26" s="3"/>
      <c r="B26" s="160" t="str">
        <f>'Budget consortium'!B81</f>
        <v>C. FRAIS DE PERSONNEL (STAFF COSTS)</v>
      </c>
      <c r="O26" s="9"/>
    </row>
    <row r="27" spans="1:15" ht="355" customHeight="1" x14ac:dyDescent="0.35">
      <c r="A27" s="3"/>
      <c r="C27" s="424" t="s">
        <v>346</v>
      </c>
      <c r="D27" s="424"/>
      <c r="E27" s="424"/>
      <c r="F27" s="424"/>
      <c r="G27" s="424"/>
      <c r="H27" s="424"/>
      <c r="I27" s="424"/>
      <c r="J27" s="424"/>
      <c r="K27" s="424"/>
      <c r="L27" s="424"/>
      <c r="M27" s="424"/>
      <c r="N27" s="424"/>
      <c r="O27" s="9"/>
    </row>
    <row r="28" spans="1:15" ht="14.5" x14ac:dyDescent="0.35">
      <c r="A28" s="3"/>
      <c r="O28" s="9"/>
    </row>
    <row r="29" spans="1:15" ht="14.5" x14ac:dyDescent="0.35">
      <c r="A29" s="3"/>
      <c r="B29" s="160" t="str">
        <f>'Budget consortium'!B184</f>
        <v>D. FRAIS DE VOYAGE ET DE SUBSISTANCE (TRAVEL &amp; SUBSISTENCE)</v>
      </c>
      <c r="O29" s="9"/>
    </row>
    <row r="30" spans="1:15" ht="211.5" customHeight="1" x14ac:dyDescent="0.35">
      <c r="A30" s="3"/>
      <c r="C30" s="425" t="s">
        <v>344</v>
      </c>
      <c r="D30" s="425"/>
      <c r="E30" s="425"/>
      <c r="F30" s="425"/>
      <c r="G30" s="425"/>
      <c r="H30" s="425"/>
      <c r="I30" s="425"/>
      <c r="J30" s="425"/>
      <c r="K30" s="425"/>
      <c r="L30" s="425"/>
      <c r="M30" s="425"/>
      <c r="N30" s="425"/>
      <c r="O30" s="9"/>
    </row>
    <row r="31" spans="1:15" ht="14.5" x14ac:dyDescent="0.35">
      <c r="A31" s="3"/>
      <c r="O31" s="9"/>
    </row>
    <row r="32" spans="1:15" ht="14.5" x14ac:dyDescent="0.35">
      <c r="A32" s="3"/>
      <c r="B32" s="160" t="str">
        <f>'Budget consortium'!B218</f>
        <v>E. FRAIS DE FONCTIONNEMENT DU BUREAU (OFFICE RUNNING COSTS)</v>
      </c>
      <c r="O32" s="9"/>
    </row>
    <row r="33" spans="1:15" ht="135.5" customHeight="1" x14ac:dyDescent="0.35">
      <c r="A33" s="3"/>
      <c r="C33" s="424" t="s">
        <v>343</v>
      </c>
      <c r="D33" s="424"/>
      <c r="E33" s="424"/>
      <c r="F33" s="424"/>
      <c r="G33" s="424"/>
      <c r="H33" s="424"/>
      <c r="I33" s="424"/>
      <c r="J33" s="424"/>
      <c r="K33" s="424"/>
      <c r="L33" s="424"/>
      <c r="M33" s="424"/>
      <c r="N33" s="424"/>
      <c r="O33" s="9"/>
    </row>
    <row r="34" spans="1:15" ht="14.5" x14ac:dyDescent="0.35">
      <c r="A34" s="3"/>
      <c r="O34" s="9"/>
    </row>
    <row r="35" spans="1:15" ht="14.5" x14ac:dyDescent="0.35">
      <c r="A35" s="3"/>
      <c r="B35" s="160" t="str">
        <f>'Budget consortium'!B251</f>
        <v>F. SUIVI - ÉVALUATION ET LEÇONS APPRISES (MONITORING EVALUATION &amp; LESSONS LEARNED)</v>
      </c>
      <c r="O35" s="9"/>
    </row>
    <row r="36" spans="1:15" ht="142" customHeight="1" x14ac:dyDescent="0.35">
      <c r="A36" s="3"/>
      <c r="C36" s="424" t="s">
        <v>342</v>
      </c>
      <c r="D36" s="424"/>
      <c r="E36" s="424"/>
      <c r="F36" s="424"/>
      <c r="G36" s="424"/>
      <c r="H36" s="424"/>
      <c r="I36" s="424"/>
      <c r="J36" s="424"/>
      <c r="K36" s="424"/>
      <c r="L36" s="424"/>
      <c r="M36" s="424"/>
      <c r="N36" s="424"/>
      <c r="O36" s="9"/>
    </row>
    <row r="37" spans="1:15" ht="18.5" customHeight="1" x14ac:dyDescent="0.35">
      <c r="A37" s="3"/>
      <c r="O37" s="9"/>
    </row>
    <row r="38" spans="1:15" ht="14.5" x14ac:dyDescent="0.35">
      <c r="A38" s="3"/>
      <c r="B38" s="160" t="str">
        <f>'Budget consortium'!B285</f>
        <v>G. RENFORCEMENTS DES CAPACITES (CAPACITY BUILDING)</v>
      </c>
      <c r="O38" s="9"/>
    </row>
    <row r="39" spans="1:15" ht="85" customHeight="1" x14ac:dyDescent="0.35">
      <c r="A39" s="3"/>
      <c r="C39" s="424" t="s">
        <v>340</v>
      </c>
      <c r="D39" s="424"/>
      <c r="E39" s="424"/>
      <c r="F39" s="424"/>
      <c r="G39" s="424"/>
      <c r="H39" s="424"/>
      <c r="I39" s="424"/>
      <c r="J39" s="424"/>
      <c r="K39" s="424"/>
      <c r="L39" s="424"/>
      <c r="M39" s="424"/>
      <c r="N39" s="424"/>
      <c r="O39" s="9"/>
    </row>
    <row r="40" spans="1:15" ht="16.5" customHeight="1" x14ac:dyDescent="0.35">
      <c r="A40" s="3"/>
      <c r="C40" s="45"/>
      <c r="D40" s="45"/>
      <c r="E40" s="45"/>
      <c r="F40" s="45"/>
      <c r="G40" s="45"/>
      <c r="H40" s="45"/>
      <c r="I40" s="45"/>
      <c r="J40" s="45"/>
      <c r="K40" s="45"/>
      <c r="L40" s="45"/>
      <c r="M40" s="45"/>
      <c r="N40" s="45"/>
      <c r="O40" s="9"/>
    </row>
    <row r="41" spans="1:15" ht="14.5" x14ac:dyDescent="0.35">
      <c r="A41" s="3"/>
      <c r="B41" s="160" t="s">
        <v>316</v>
      </c>
      <c r="O41" s="9"/>
    </row>
    <row r="42" spans="1:15" ht="63.5" customHeight="1" x14ac:dyDescent="0.35">
      <c r="A42" s="3"/>
      <c r="C42" s="426" t="s">
        <v>341</v>
      </c>
      <c r="D42" s="426"/>
      <c r="E42" s="426"/>
      <c r="F42" s="426"/>
      <c r="G42" s="426"/>
      <c r="H42" s="426"/>
      <c r="I42" s="426"/>
      <c r="J42" s="426"/>
      <c r="K42" s="426"/>
      <c r="L42" s="426"/>
      <c r="M42" s="426"/>
      <c r="N42" s="426"/>
      <c r="O42" s="9"/>
    </row>
    <row r="43" spans="1:15" ht="14.5" x14ac:dyDescent="0.35">
      <c r="A43" s="3"/>
      <c r="O43" s="9"/>
    </row>
    <row r="44" spans="1:15" ht="14.5" x14ac:dyDescent="0.35">
      <c r="A44" s="3"/>
      <c r="B44" t="s">
        <v>317</v>
      </c>
      <c r="O44" s="9"/>
    </row>
    <row r="45" spans="1:15" ht="14.5" x14ac:dyDescent="0.35">
      <c r="A45" s="3"/>
      <c r="B45" s="160" t="str">
        <f>Data!F3</f>
        <v>Direct à Benef</v>
      </c>
      <c r="O45" s="9"/>
    </row>
    <row r="46" spans="1:15" ht="65" customHeight="1" x14ac:dyDescent="0.35">
      <c r="A46" s="3"/>
      <c r="C46" s="424" t="s">
        <v>322</v>
      </c>
      <c r="D46" s="424"/>
      <c r="E46" s="424"/>
      <c r="F46" s="424"/>
      <c r="G46" s="424"/>
      <c r="H46" s="424"/>
      <c r="I46" s="424"/>
      <c r="J46" s="424"/>
      <c r="K46" s="424"/>
      <c r="L46" s="424"/>
      <c r="M46" s="424"/>
      <c r="N46" s="424"/>
      <c r="O46" s="9"/>
    </row>
    <row r="47" spans="1:15" ht="14.5" x14ac:dyDescent="0.35">
      <c r="A47" s="3"/>
      <c r="B47" s="160" t="str">
        <f>Data!F4</f>
        <v>Autres Couts des Activités</v>
      </c>
      <c r="O47" s="9"/>
    </row>
    <row r="48" spans="1:15" ht="35" customHeight="1" x14ac:dyDescent="0.35">
      <c r="A48" s="3"/>
      <c r="C48" s="424" t="s">
        <v>323</v>
      </c>
      <c r="D48" s="424"/>
      <c r="E48" s="424"/>
      <c r="F48" s="424"/>
      <c r="G48" s="424"/>
      <c r="H48" s="424"/>
      <c r="I48" s="424"/>
      <c r="J48" s="424"/>
      <c r="K48" s="424"/>
      <c r="L48" s="424"/>
      <c r="M48" s="424"/>
      <c r="N48" s="424"/>
      <c r="O48" s="9"/>
    </row>
    <row r="49" spans="1:15" ht="14.5" x14ac:dyDescent="0.35">
      <c r="A49" s="3"/>
      <c r="B49" s="160" t="str">
        <f>Data!F5</f>
        <v>MEAL</v>
      </c>
      <c r="O49" s="9"/>
    </row>
    <row r="50" spans="1:15" ht="14.5" x14ac:dyDescent="0.35">
      <c r="A50" s="3"/>
      <c r="C50" t="s">
        <v>325</v>
      </c>
      <c r="O50" s="9"/>
    </row>
    <row r="51" spans="1:15" ht="14.5" x14ac:dyDescent="0.35">
      <c r="A51" s="3"/>
      <c r="B51" s="160" t="str">
        <f>Data!F6</f>
        <v>Soutien</v>
      </c>
      <c r="O51" s="9"/>
    </row>
    <row r="52" spans="1:15" ht="14.5" x14ac:dyDescent="0.35">
      <c r="A52" s="3"/>
      <c r="C52" t="s">
        <v>324</v>
      </c>
      <c r="O52" s="9"/>
    </row>
    <row r="53" spans="1:15" ht="14.5" x14ac:dyDescent="0.35">
      <c r="A53" s="3"/>
      <c r="B53" s="160" t="str">
        <f>Data!F7</f>
        <v>Renforcement des cap.</v>
      </c>
      <c r="O53" s="9"/>
    </row>
    <row r="54" spans="1:15" ht="14.5" x14ac:dyDescent="0.35">
      <c r="A54" s="3"/>
      <c r="C54" t="s">
        <v>325</v>
      </c>
      <c r="O54" s="9"/>
    </row>
    <row r="55" spans="1:15" ht="14.5" x14ac:dyDescent="0.35">
      <c r="A55" s="3"/>
      <c r="O55" s="9"/>
    </row>
    <row r="56" spans="1:15" ht="14.5" x14ac:dyDescent="0.35">
      <c r="A56" s="3"/>
      <c r="O56" s="9"/>
    </row>
    <row r="57" spans="1:15" ht="30.5" customHeight="1" x14ac:dyDescent="0.35">
      <c r="A57" s="3"/>
      <c r="B57" s="424" t="s">
        <v>319</v>
      </c>
      <c r="C57" s="424"/>
      <c r="D57" s="424"/>
      <c r="E57" s="424"/>
      <c r="F57" s="424"/>
      <c r="G57" s="424"/>
      <c r="H57" s="424"/>
      <c r="I57" s="424"/>
      <c r="J57" s="424"/>
      <c r="K57" s="424"/>
      <c r="L57" s="424"/>
      <c r="M57" s="424"/>
      <c r="N57" s="424"/>
      <c r="O57" s="9"/>
    </row>
    <row r="58" spans="1:15" ht="14.5" x14ac:dyDescent="0.35">
      <c r="A58" s="3"/>
      <c r="B58" s="402" t="str" cm="1">
        <f t="array" ref="B58:B66">Data!J2:J10</f>
        <v>Secteur</v>
      </c>
      <c r="O58" s="9"/>
    </row>
    <row r="59" spans="1:15" ht="14.5" x14ac:dyDescent="0.35">
      <c r="A59" s="3"/>
      <c r="B59" s="160" t="str">
        <v>Assistance monétaire (cash)</v>
      </c>
      <c r="O59" s="9"/>
    </row>
    <row r="60" spans="1:15" ht="14.5" x14ac:dyDescent="0.35">
      <c r="A60" s="3"/>
      <c r="B60" s="160" t="str">
        <v>Sécurité alimentaire</v>
      </c>
      <c r="O60" s="9"/>
    </row>
    <row r="61" spans="1:15" ht="14.65" customHeight="1" x14ac:dyDescent="0.35">
      <c r="B61" s="160" t="str">
        <v>Protection</v>
      </c>
      <c r="O61" s="9"/>
    </row>
    <row r="62" spans="1:15" ht="14.65" customHeight="1" x14ac:dyDescent="0.35">
      <c r="B62" s="160" t="str">
        <v>Santé</v>
      </c>
      <c r="O62" s="9"/>
    </row>
    <row r="63" spans="1:15" ht="14.65" customHeight="1" x14ac:dyDescent="0.35">
      <c r="B63" s="160" t="str">
        <v>Nutrition</v>
      </c>
      <c r="O63" s="9"/>
    </row>
    <row r="64" spans="1:15" ht="14.65" customHeight="1" x14ac:dyDescent="0.35">
      <c r="B64" s="160" t="str">
        <v>Eau, Assainissement et Hygiène (WASH)</v>
      </c>
      <c r="O64" s="9"/>
    </row>
    <row r="65" spans="1:15" ht="14.65" customHeight="1" x14ac:dyDescent="0.35">
      <c r="B65" s="160" t="str">
        <v>Autres</v>
      </c>
      <c r="O65" s="9"/>
    </row>
    <row r="66" spans="1:15" ht="14.65" customHeight="1" x14ac:dyDescent="0.35">
      <c r="B66" s="160" t="str">
        <v>Appui général</v>
      </c>
      <c r="O66" s="9"/>
    </row>
    <row r="67" spans="1:15" ht="14.65" customHeight="1" x14ac:dyDescent="0.35">
      <c r="O67" s="9"/>
    </row>
    <row r="68" spans="1:15" ht="14.65" customHeight="1" thickBot="1" x14ac:dyDescent="0.4">
      <c r="A68" s="10"/>
      <c r="B68" s="10"/>
      <c r="C68" s="10"/>
      <c r="D68" s="10"/>
      <c r="E68" s="10"/>
      <c r="F68" s="10"/>
      <c r="G68" s="10"/>
      <c r="H68" s="10"/>
      <c r="I68" s="10"/>
      <c r="J68" s="10"/>
      <c r="K68" s="10"/>
      <c r="L68" s="10"/>
      <c r="M68" s="10"/>
      <c r="N68" s="10"/>
      <c r="O68" s="11"/>
    </row>
    <row r="69" spans="1:15" ht="14.65" customHeight="1" thickTop="1" x14ac:dyDescent="0.35"/>
  </sheetData>
  <sheetProtection sheet="1" objects="1" scenarios="1"/>
  <mergeCells count="18">
    <mergeCell ref="B2:N3"/>
    <mergeCell ref="B7:N7"/>
    <mergeCell ref="B9:N9"/>
    <mergeCell ref="B11:N11"/>
    <mergeCell ref="B14:N14"/>
    <mergeCell ref="B13:N13"/>
    <mergeCell ref="B17:N17"/>
    <mergeCell ref="B57:N57"/>
    <mergeCell ref="C46:N46"/>
    <mergeCell ref="C48:N48"/>
    <mergeCell ref="C39:N39"/>
    <mergeCell ref="C36:N36"/>
    <mergeCell ref="C33:N33"/>
    <mergeCell ref="C30:N30"/>
    <mergeCell ref="C27:N27"/>
    <mergeCell ref="C24:N24"/>
    <mergeCell ref="C21:N21"/>
    <mergeCell ref="C42:N4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6FCE2-B5B8-459C-91D6-4AD1354890A8}">
  <sheetPr>
    <tabColor theme="5" tint="0.79998168889431442"/>
  </sheetPr>
  <dimension ref="A1:BL322"/>
  <sheetViews>
    <sheetView showZeros="0" tabSelected="1" zoomScale="85" zoomScaleNormal="85" workbookViewId="0">
      <selection activeCell="C311" sqref="C311"/>
    </sheetView>
  </sheetViews>
  <sheetFormatPr baseColWidth="10" defaultColWidth="11.453125" defaultRowHeight="15" customHeight="1" outlineLevelRow="1" x14ac:dyDescent="0.35"/>
  <cols>
    <col min="1" max="1" width="2.54296875" style="16" customWidth="1"/>
    <col min="2" max="2" width="10.1796875" style="16" customWidth="1"/>
    <col min="3" max="3" width="11.26953125" style="16" bestFit="1" customWidth="1"/>
    <col min="4" max="4" width="19.453125" style="16" customWidth="1"/>
    <col min="5" max="5" width="49.26953125" style="16" customWidth="1"/>
    <col min="6" max="6" width="13.6328125" style="16" customWidth="1"/>
    <col min="7" max="7" width="14.08984375" style="16" customWidth="1"/>
    <col min="8" max="8" width="9.1796875" style="16" bestFit="1" customWidth="1"/>
    <col min="9" max="9" width="9.453125" style="16" bestFit="1" customWidth="1"/>
    <col min="10" max="10" width="10.54296875" style="16" customWidth="1"/>
    <col min="11" max="11" width="13" style="16" customWidth="1"/>
    <col min="12" max="12" width="20" style="16" customWidth="1"/>
    <col min="13" max="13" width="3.1796875" style="16" customWidth="1"/>
    <col min="14" max="16" width="9.7265625" style="16" customWidth="1"/>
    <col min="17" max="17" width="10.26953125" style="393" customWidth="1"/>
    <col min="18" max="56" width="9.7265625" style="16" hidden="1" customWidth="1"/>
    <col min="57" max="57" width="4.453125" style="16" hidden="1" customWidth="1"/>
    <col min="58" max="59" width="9.7265625" style="16" hidden="1" customWidth="1"/>
    <col min="60" max="60" width="4" style="16" hidden="1" customWidth="1"/>
    <col min="61" max="63" width="9.7265625" style="16" hidden="1" customWidth="1"/>
    <col min="64" max="64" width="82.81640625" style="39" customWidth="1"/>
    <col min="65" max="65" width="4.7265625" style="16" customWidth="1"/>
    <col min="66" max="16384" width="11.453125" style="16"/>
  </cols>
  <sheetData>
    <row r="1" spans="1:64" thickBot="1" x14ac:dyDescent="0.4">
      <c r="A1" s="13"/>
      <c r="B1" s="13"/>
      <c r="C1" s="13"/>
      <c r="F1" s="13"/>
      <c r="G1" s="13"/>
      <c r="H1" s="13"/>
      <c r="I1" s="13"/>
      <c r="J1" s="13"/>
      <c r="K1" s="13"/>
      <c r="L1" s="13"/>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5"/>
      <c r="BH1" s="14"/>
      <c r="BI1" s="14"/>
      <c r="BJ1" s="15"/>
    </row>
    <row r="2" spans="1:64" ht="14.5" customHeight="1" x14ac:dyDescent="0.35">
      <c r="A2" s="13"/>
      <c r="B2" s="453" t="s">
        <v>348</v>
      </c>
      <c r="C2" s="454"/>
      <c r="D2" s="421"/>
      <c r="E2" s="419"/>
      <c r="F2" s="351" t="str">
        <f>Data!F3</f>
        <v>Direct à Benef</v>
      </c>
      <c r="G2" s="352">
        <f>SUMIF(C:C,F2,L:L)</f>
        <v>0</v>
      </c>
      <c r="H2" s="390" t="str">
        <f>IFERROR(G2/SUM($G$2:$G$6),"")</f>
        <v/>
      </c>
      <c r="I2" s="13"/>
      <c r="J2" s="455" t="str">
        <f>Data!J3</f>
        <v>Assistance monétaire (cash)</v>
      </c>
      <c r="K2" s="455"/>
      <c r="L2" s="389">
        <f t="shared" ref="L2:L8" si="0">SUMIF(D:D,J2,L:L)</f>
        <v>0</v>
      </c>
      <c r="Q2" s="408"/>
      <c r="V2" s="14"/>
      <c r="W2" s="14"/>
      <c r="X2" s="14"/>
      <c r="Y2" s="14"/>
      <c r="Z2" s="18"/>
      <c r="AA2" s="14"/>
      <c r="AB2" s="14"/>
      <c r="AC2" s="18"/>
      <c r="AD2" s="14"/>
      <c r="AE2" s="14"/>
      <c r="AF2" s="18"/>
      <c r="AG2" s="14"/>
      <c r="AH2" s="14"/>
      <c r="AI2" s="18"/>
      <c r="AJ2" s="14"/>
      <c r="AK2" s="14"/>
      <c r="AL2" s="18"/>
      <c r="AM2" s="14"/>
      <c r="AN2" s="14"/>
      <c r="AO2" s="18"/>
      <c r="AP2" s="14"/>
      <c r="AQ2" s="14"/>
      <c r="AR2" s="18"/>
      <c r="AS2" s="14"/>
      <c r="AT2" s="14"/>
      <c r="AU2" s="18"/>
      <c r="AV2" s="14"/>
      <c r="AW2" s="14"/>
      <c r="AX2" s="18"/>
      <c r="AY2" s="14"/>
      <c r="AZ2" s="14"/>
      <c r="BA2" s="18"/>
      <c r="BB2" s="14"/>
      <c r="BC2" s="14"/>
      <c r="BD2" s="14"/>
      <c r="BE2" s="14"/>
      <c r="BF2" s="14"/>
      <c r="BG2" s="15"/>
      <c r="BH2" s="14"/>
      <c r="BI2" s="14"/>
      <c r="BJ2" s="15"/>
    </row>
    <row r="3" spans="1:64" ht="15" customHeight="1" x14ac:dyDescent="0.35">
      <c r="A3" s="13"/>
      <c r="B3" s="373" t="s">
        <v>176</v>
      </c>
      <c r="C3" s="420"/>
      <c r="D3" s="382"/>
      <c r="E3" s="372"/>
      <c r="F3" s="351" t="str">
        <f>Data!F4</f>
        <v>Autres Couts des Activités</v>
      </c>
      <c r="G3" s="352">
        <f>SUMIF(C:C,F3,L:L)</f>
        <v>0</v>
      </c>
      <c r="H3" s="390" t="str">
        <f t="shared" ref="H3:H6" si="1">IFERROR(G3/SUM($G$2:$G$6),"")</f>
        <v/>
      </c>
      <c r="I3" s="13"/>
      <c r="J3" s="455" t="str">
        <f>Data!J4</f>
        <v>Sécurité alimentaire</v>
      </c>
      <c r="K3" s="455"/>
      <c r="L3" s="389">
        <f t="shared" si="0"/>
        <v>0</v>
      </c>
      <c r="Q3" s="408"/>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5"/>
      <c r="BH3" s="14"/>
      <c r="BI3" s="14"/>
      <c r="BJ3" s="15"/>
    </row>
    <row r="4" spans="1:64" ht="14.5" x14ac:dyDescent="0.35">
      <c r="A4" s="13"/>
      <c r="B4" s="373" t="s">
        <v>177</v>
      </c>
      <c r="C4" s="420"/>
      <c r="D4" s="382"/>
      <c r="E4" s="372"/>
      <c r="F4" s="351" t="str">
        <f>Data!F5</f>
        <v>MEAL</v>
      </c>
      <c r="G4" s="352">
        <f>SUMIF(C:C,F4,L:L)</f>
        <v>0</v>
      </c>
      <c r="H4" s="390" t="str">
        <f t="shared" si="1"/>
        <v/>
      </c>
      <c r="I4" s="13"/>
      <c r="J4" s="455" t="str">
        <f>Data!J5</f>
        <v>Protection</v>
      </c>
      <c r="K4" s="455"/>
      <c r="L4" s="389">
        <f t="shared" si="0"/>
        <v>0</v>
      </c>
      <c r="Q4" s="408"/>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5"/>
      <c r="BH4" s="14"/>
      <c r="BI4" s="14"/>
      <c r="BJ4" s="15"/>
    </row>
    <row r="5" spans="1:64" thickBot="1" x14ac:dyDescent="0.4">
      <c r="A5" s="13"/>
      <c r="B5" s="35"/>
      <c r="C5" s="380"/>
      <c r="D5" s="371"/>
      <c r="E5" s="372"/>
      <c r="F5" s="351" t="str">
        <f>Data!F6</f>
        <v>Soutien</v>
      </c>
      <c r="G5" s="352">
        <f>SUMIF(C:C,F5,L:L)</f>
        <v>0</v>
      </c>
      <c r="H5" s="390" t="str">
        <f t="shared" si="1"/>
        <v/>
      </c>
      <c r="I5" s="35"/>
      <c r="J5" s="455" t="str">
        <f>Data!J6</f>
        <v>Santé</v>
      </c>
      <c r="K5" s="455"/>
      <c r="L5" s="389">
        <f t="shared" si="0"/>
        <v>0</v>
      </c>
      <c r="Q5" s="408"/>
      <c r="S5" s="13"/>
      <c r="T5" s="13"/>
      <c r="U5" s="13"/>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5"/>
      <c r="BH5" s="14"/>
      <c r="BI5" s="14"/>
      <c r="BJ5" s="15"/>
    </row>
    <row r="6" spans="1:64" ht="15" customHeight="1" x14ac:dyDescent="0.35">
      <c r="A6" s="13"/>
      <c r="B6" s="443" t="s">
        <v>178</v>
      </c>
      <c r="C6" s="443"/>
      <c r="D6" s="400">
        <f>L322</f>
        <v>0</v>
      </c>
      <c r="E6" s="372"/>
      <c r="F6" s="351" t="str">
        <f>Data!F7</f>
        <v>Renforcement des cap.</v>
      </c>
      <c r="G6" s="352">
        <f>SUMIF(C:C,F6,L:L)</f>
        <v>0</v>
      </c>
      <c r="H6" s="390" t="str">
        <f t="shared" si="1"/>
        <v/>
      </c>
      <c r="I6" s="14"/>
      <c r="J6" s="455" t="str">
        <f>Data!J7</f>
        <v>Nutrition</v>
      </c>
      <c r="K6" s="455"/>
      <c r="L6" s="389">
        <f t="shared" si="0"/>
        <v>0</v>
      </c>
      <c r="M6" s="13"/>
      <c r="N6" s="14"/>
      <c r="O6" s="14"/>
      <c r="P6" s="14"/>
      <c r="Q6" s="408"/>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447" t="s">
        <v>12</v>
      </c>
      <c r="BD6" s="448"/>
      <c r="BE6" s="14"/>
      <c r="BF6" s="447" t="s">
        <v>13</v>
      </c>
      <c r="BG6" s="448"/>
      <c r="BH6" s="14"/>
      <c r="BI6" s="447" t="s">
        <v>14</v>
      </c>
      <c r="BJ6" s="448"/>
    </row>
    <row r="7" spans="1:64" ht="15" customHeight="1" x14ac:dyDescent="0.35">
      <c r="A7" s="13"/>
      <c r="B7" s="443" t="s">
        <v>179</v>
      </c>
      <c r="C7" s="443"/>
      <c r="D7" s="401">
        <f>N322</f>
        <v>0</v>
      </c>
      <c r="E7" s="381" t="str">
        <f>IFERROR(D7/D6," ")</f>
        <v xml:space="preserve"> </v>
      </c>
      <c r="I7" s="14"/>
      <c r="J7" s="455" t="str">
        <f>Data!J8</f>
        <v>Eau, Assainissement et Hygiène (WASH)</v>
      </c>
      <c r="K7" s="455"/>
      <c r="L7" s="389">
        <f t="shared" si="0"/>
        <v>0</v>
      </c>
      <c r="M7" s="13"/>
      <c r="N7" s="14"/>
      <c r="O7" s="14"/>
      <c r="P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449"/>
      <c r="BD7" s="450"/>
      <c r="BE7" s="14"/>
      <c r="BF7" s="449"/>
      <c r="BG7" s="450"/>
      <c r="BH7" s="14"/>
      <c r="BI7" s="449"/>
      <c r="BJ7" s="450"/>
      <c r="BL7" s="391"/>
    </row>
    <row r="8" spans="1:64" ht="15" customHeight="1" x14ac:dyDescent="0.35">
      <c r="A8" s="13"/>
      <c r="B8" s="443" t="s">
        <v>180</v>
      </c>
      <c r="C8" s="443"/>
      <c r="D8" s="401">
        <f>O322</f>
        <v>0</v>
      </c>
      <c r="E8" s="381" t="str">
        <f>IFERROR(D8/D7," ")</f>
        <v xml:space="preserve"> </v>
      </c>
      <c r="I8" s="14"/>
      <c r="J8" s="455" t="str">
        <f>Data!J9</f>
        <v>Autres</v>
      </c>
      <c r="K8" s="455"/>
      <c r="L8" s="389">
        <f t="shared" si="0"/>
        <v>0</v>
      </c>
      <c r="M8" s="13"/>
      <c r="N8" s="14"/>
      <c r="O8" s="14"/>
      <c r="P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449"/>
      <c r="BD8" s="450"/>
      <c r="BE8" s="14"/>
      <c r="BF8" s="449"/>
      <c r="BG8" s="450"/>
      <c r="BH8" s="14"/>
      <c r="BI8" s="449"/>
      <c r="BJ8" s="450"/>
      <c r="BL8" s="391"/>
    </row>
    <row r="9" spans="1:64" ht="15" customHeight="1" thickBot="1" x14ac:dyDescent="0.4">
      <c r="A9" s="13"/>
      <c r="B9" s="443" t="s">
        <v>181</v>
      </c>
      <c r="C9" s="443"/>
      <c r="D9" s="401">
        <f>P322</f>
        <v>0</v>
      </c>
      <c r="E9" s="381" t="str">
        <f>IFERROR(D9/D8," ")</f>
        <v xml:space="preserve"> </v>
      </c>
      <c r="I9" s="14"/>
      <c r="J9" s="14"/>
      <c r="K9" s="36"/>
      <c r="L9" s="13"/>
      <c r="M9" s="13"/>
      <c r="N9" s="14"/>
      <c r="O9" s="14"/>
      <c r="P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449"/>
      <c r="BD9" s="450"/>
      <c r="BE9" s="14"/>
      <c r="BF9" s="449"/>
      <c r="BG9" s="450"/>
      <c r="BH9" s="14"/>
      <c r="BI9" s="449"/>
      <c r="BJ9" s="450"/>
      <c r="BL9" s="391"/>
    </row>
    <row r="10" spans="1:64" thickBot="1" x14ac:dyDescent="0.4">
      <c r="A10" s="13"/>
      <c r="D10" s="13"/>
      <c r="E10" s="13"/>
      <c r="F10" s="13"/>
      <c r="G10" s="13"/>
      <c r="H10" s="13"/>
      <c r="I10" s="13"/>
      <c r="J10" s="13"/>
      <c r="K10" s="13"/>
      <c r="L10" s="13"/>
      <c r="M10" s="13"/>
      <c r="N10" s="440" t="s">
        <v>206</v>
      </c>
      <c r="O10" s="440"/>
      <c r="P10" s="440"/>
      <c r="R10" s="444" t="s">
        <v>16</v>
      </c>
      <c r="S10" s="445"/>
      <c r="T10" s="446"/>
      <c r="U10" s="444" t="s">
        <v>17</v>
      </c>
      <c r="V10" s="445"/>
      <c r="W10" s="446"/>
      <c r="X10" s="444" t="s">
        <v>18</v>
      </c>
      <c r="Y10" s="445"/>
      <c r="Z10" s="446"/>
      <c r="AA10" s="444" t="s">
        <v>19</v>
      </c>
      <c r="AB10" s="445"/>
      <c r="AC10" s="446"/>
      <c r="AD10" s="444" t="s">
        <v>20</v>
      </c>
      <c r="AE10" s="445"/>
      <c r="AF10" s="446"/>
      <c r="AG10" s="444" t="s">
        <v>21</v>
      </c>
      <c r="AH10" s="445"/>
      <c r="AI10" s="446"/>
      <c r="AJ10" s="444" t="s">
        <v>22</v>
      </c>
      <c r="AK10" s="445"/>
      <c r="AL10" s="446"/>
      <c r="AM10" s="444" t="s">
        <v>23</v>
      </c>
      <c r="AN10" s="445"/>
      <c r="AO10" s="446"/>
      <c r="AP10" s="444" t="s">
        <v>24</v>
      </c>
      <c r="AQ10" s="445"/>
      <c r="AR10" s="446"/>
      <c r="AS10" s="444" t="s">
        <v>25</v>
      </c>
      <c r="AT10" s="445"/>
      <c r="AU10" s="446"/>
      <c r="AV10" s="444" t="s">
        <v>26</v>
      </c>
      <c r="AW10" s="445"/>
      <c r="AX10" s="446"/>
      <c r="AY10" s="444" t="s">
        <v>27</v>
      </c>
      <c r="AZ10" s="445"/>
      <c r="BA10" s="446"/>
      <c r="BB10" s="13"/>
      <c r="BC10" s="451"/>
      <c r="BD10" s="452"/>
      <c r="BE10" s="13"/>
      <c r="BF10" s="451"/>
      <c r="BG10" s="452"/>
      <c r="BH10" s="13"/>
      <c r="BI10" s="451"/>
      <c r="BJ10" s="452"/>
      <c r="BL10" s="441" t="s">
        <v>42</v>
      </c>
    </row>
    <row r="11" spans="1:64" s="39" customFormat="1" ht="26" customHeight="1" thickBot="1" x14ac:dyDescent="0.4">
      <c r="A11" s="374"/>
      <c r="B11" s="384" t="s">
        <v>28</v>
      </c>
      <c r="C11" s="385" t="s">
        <v>29</v>
      </c>
      <c r="D11" s="385" t="s">
        <v>31</v>
      </c>
      <c r="E11" s="385" t="s">
        <v>32</v>
      </c>
      <c r="F11" s="385" t="s">
        <v>183</v>
      </c>
      <c r="G11" s="385" t="s">
        <v>33</v>
      </c>
      <c r="H11" s="385" t="s">
        <v>34</v>
      </c>
      <c r="I11" s="385" t="s">
        <v>35</v>
      </c>
      <c r="J11" s="385" t="s">
        <v>204</v>
      </c>
      <c r="K11" s="385" t="s">
        <v>174</v>
      </c>
      <c r="L11" s="386" t="s">
        <v>175</v>
      </c>
      <c r="M11" s="374"/>
      <c r="N11" s="375" t="s">
        <v>207</v>
      </c>
      <c r="O11" s="375" t="s">
        <v>208</v>
      </c>
      <c r="P11" s="375" t="s">
        <v>209</v>
      </c>
      <c r="Q11" s="392"/>
      <c r="R11" s="375" cm="1">
        <f t="array" ref="R11:BA11">EDATE(D3,_xlfn.SEQUENCE(1,36,0))</f>
        <v>0</v>
      </c>
      <c r="S11" s="375">
        <v>31</v>
      </c>
      <c r="T11" s="375">
        <v>60</v>
      </c>
      <c r="U11" s="375">
        <v>91</v>
      </c>
      <c r="V11" s="376">
        <v>121</v>
      </c>
      <c r="W11" s="377">
        <v>152</v>
      </c>
      <c r="X11" s="375">
        <v>182</v>
      </c>
      <c r="Y11" s="376">
        <v>213</v>
      </c>
      <c r="Z11" s="377">
        <v>244</v>
      </c>
      <c r="AA11" s="375">
        <v>274</v>
      </c>
      <c r="AB11" s="376">
        <v>305</v>
      </c>
      <c r="AC11" s="377">
        <v>335</v>
      </c>
      <c r="AD11" s="375">
        <v>366</v>
      </c>
      <c r="AE11" s="376">
        <v>397</v>
      </c>
      <c r="AF11" s="377">
        <v>425</v>
      </c>
      <c r="AG11" s="375">
        <v>456</v>
      </c>
      <c r="AH11" s="376">
        <v>486</v>
      </c>
      <c r="AI11" s="377">
        <v>517</v>
      </c>
      <c r="AJ11" s="375">
        <v>547</v>
      </c>
      <c r="AK11" s="376">
        <v>578</v>
      </c>
      <c r="AL11" s="377">
        <v>609</v>
      </c>
      <c r="AM11" s="375">
        <v>639</v>
      </c>
      <c r="AN11" s="376">
        <v>670</v>
      </c>
      <c r="AO11" s="377">
        <v>700</v>
      </c>
      <c r="AP11" s="375">
        <v>731</v>
      </c>
      <c r="AQ11" s="376">
        <v>762</v>
      </c>
      <c r="AR11" s="377">
        <v>790</v>
      </c>
      <c r="AS11" s="375">
        <v>821</v>
      </c>
      <c r="AT11" s="376">
        <v>851</v>
      </c>
      <c r="AU11" s="377">
        <v>882</v>
      </c>
      <c r="AV11" s="375">
        <v>912</v>
      </c>
      <c r="AW11" s="376">
        <v>943</v>
      </c>
      <c r="AX11" s="377">
        <v>974</v>
      </c>
      <c r="AY11" s="375">
        <v>1004</v>
      </c>
      <c r="AZ11" s="376">
        <v>1035</v>
      </c>
      <c r="BA11" s="377">
        <v>1065</v>
      </c>
      <c r="BB11" s="374"/>
      <c r="BC11" s="378" t="s">
        <v>1</v>
      </c>
      <c r="BD11" s="379" t="s">
        <v>36</v>
      </c>
      <c r="BE11" s="374"/>
      <c r="BF11" s="378" t="s">
        <v>1</v>
      </c>
      <c r="BG11" s="379" t="s">
        <v>36</v>
      </c>
      <c r="BH11" s="374"/>
      <c r="BI11" s="378" t="s">
        <v>1</v>
      </c>
      <c r="BJ11" s="379" t="s">
        <v>36</v>
      </c>
      <c r="BL11" s="442"/>
    </row>
    <row r="12" spans="1:64" s="39" customFormat="1" ht="36.5" customHeight="1" thickBot="1" x14ac:dyDescent="0.4">
      <c r="A12" s="374"/>
      <c r="B12" s="384" t="s">
        <v>194</v>
      </c>
      <c r="C12" s="385" t="s">
        <v>29</v>
      </c>
      <c r="D12" s="385" t="s">
        <v>190</v>
      </c>
      <c r="E12" s="385" t="s">
        <v>32</v>
      </c>
      <c r="F12" s="385" t="s">
        <v>200</v>
      </c>
      <c r="G12" s="385" t="s">
        <v>33</v>
      </c>
      <c r="H12" s="385"/>
      <c r="I12" s="385" t="s">
        <v>35</v>
      </c>
      <c r="J12" s="385" t="s">
        <v>205</v>
      </c>
      <c r="K12" s="385" t="s">
        <v>212</v>
      </c>
      <c r="L12" s="386" t="s">
        <v>211</v>
      </c>
      <c r="M12" s="374"/>
      <c r="N12" s="375" t="s">
        <v>213</v>
      </c>
      <c r="O12" s="375" t="s">
        <v>214</v>
      </c>
      <c r="P12" s="375" t="s">
        <v>215</v>
      </c>
      <c r="Q12" s="392"/>
      <c r="R12" s="375"/>
      <c r="S12" s="376"/>
      <c r="T12" s="377"/>
      <c r="U12" s="375"/>
      <c r="V12" s="376"/>
      <c r="W12" s="377"/>
      <c r="X12" s="375"/>
      <c r="Y12" s="376"/>
      <c r="Z12" s="377"/>
      <c r="AA12" s="375"/>
      <c r="AB12" s="376"/>
      <c r="AC12" s="377"/>
      <c r="AD12" s="375"/>
      <c r="AE12" s="376"/>
      <c r="AF12" s="377"/>
      <c r="AG12" s="375"/>
      <c r="AH12" s="376"/>
      <c r="AI12" s="377"/>
      <c r="AJ12" s="375"/>
      <c r="AK12" s="376"/>
      <c r="AL12" s="377"/>
      <c r="AM12" s="375"/>
      <c r="AN12" s="376"/>
      <c r="AO12" s="377"/>
      <c r="AP12" s="375"/>
      <c r="AQ12" s="376"/>
      <c r="AR12" s="377"/>
      <c r="AS12" s="375"/>
      <c r="AT12" s="376"/>
      <c r="AU12" s="377"/>
      <c r="AV12" s="375"/>
      <c r="AW12" s="376"/>
      <c r="AX12" s="377"/>
      <c r="AY12" s="375"/>
      <c r="AZ12" s="376"/>
      <c r="BA12" s="377"/>
      <c r="BB12" s="374"/>
      <c r="BC12" s="378"/>
      <c r="BD12" s="379"/>
      <c r="BE12" s="374"/>
      <c r="BF12" s="378"/>
      <c r="BG12" s="379"/>
      <c r="BH12" s="374"/>
      <c r="BI12" s="378"/>
      <c r="BJ12" s="379"/>
      <c r="BL12" s="370" t="s">
        <v>201</v>
      </c>
    </row>
    <row r="13" spans="1:64" ht="15" customHeight="1" thickBot="1" x14ac:dyDescent="0.4">
      <c r="A13" s="13"/>
      <c r="B13" s="388" t="s">
        <v>202</v>
      </c>
      <c r="C13" s="387"/>
      <c r="D13" s="387"/>
      <c r="E13" s="387"/>
      <c r="F13" s="387"/>
      <c r="G13" s="387"/>
      <c r="H13" s="387"/>
      <c r="I13" s="387"/>
      <c r="J13" s="387"/>
      <c r="K13" s="387"/>
      <c r="L13" s="348">
        <f>SUM(L14,L25,L36)</f>
        <v>0</v>
      </c>
      <c r="M13" s="20"/>
      <c r="N13" s="348">
        <f t="shared" ref="N13:P13" si="2">SUM(N14,N25,N36)</f>
        <v>0</v>
      </c>
      <c r="O13" s="348">
        <f t="shared" si="2"/>
        <v>0</v>
      </c>
      <c r="P13" s="348">
        <f t="shared" si="2"/>
        <v>0</v>
      </c>
      <c r="Q13" s="395" t="str">
        <f>IF((N13+O13+P13)=L13,"ok","Corriger la division")</f>
        <v>ok</v>
      </c>
      <c r="R13" s="175">
        <f t="shared" ref="R13:BA13" si="3">SUM(R15:R36)</f>
        <v>0</v>
      </c>
      <c r="S13" s="166">
        <f t="shared" si="3"/>
        <v>0</v>
      </c>
      <c r="T13" s="176">
        <f t="shared" si="3"/>
        <v>0</v>
      </c>
      <c r="U13" s="175">
        <f t="shared" si="3"/>
        <v>0</v>
      </c>
      <c r="V13" s="166">
        <f t="shared" si="3"/>
        <v>0</v>
      </c>
      <c r="W13" s="176">
        <f t="shared" si="3"/>
        <v>0</v>
      </c>
      <c r="X13" s="175">
        <f t="shared" si="3"/>
        <v>0</v>
      </c>
      <c r="Y13" s="166">
        <f t="shared" si="3"/>
        <v>0</v>
      </c>
      <c r="Z13" s="176">
        <f t="shared" si="3"/>
        <v>0</v>
      </c>
      <c r="AA13" s="175">
        <f t="shared" si="3"/>
        <v>0</v>
      </c>
      <c r="AB13" s="166">
        <f t="shared" si="3"/>
        <v>0</v>
      </c>
      <c r="AC13" s="176">
        <f t="shared" si="3"/>
        <v>0</v>
      </c>
      <c r="AD13" s="175">
        <f t="shared" si="3"/>
        <v>0</v>
      </c>
      <c r="AE13" s="166">
        <f t="shared" si="3"/>
        <v>0</v>
      </c>
      <c r="AF13" s="176">
        <f t="shared" si="3"/>
        <v>0</v>
      </c>
      <c r="AG13" s="175">
        <f t="shared" si="3"/>
        <v>0</v>
      </c>
      <c r="AH13" s="166">
        <f t="shared" si="3"/>
        <v>0</v>
      </c>
      <c r="AI13" s="176">
        <f t="shared" si="3"/>
        <v>0</v>
      </c>
      <c r="AJ13" s="175">
        <f t="shared" si="3"/>
        <v>0</v>
      </c>
      <c r="AK13" s="166">
        <f t="shared" si="3"/>
        <v>0</v>
      </c>
      <c r="AL13" s="176">
        <f t="shared" si="3"/>
        <v>0</v>
      </c>
      <c r="AM13" s="175">
        <f t="shared" si="3"/>
        <v>0</v>
      </c>
      <c r="AN13" s="166">
        <f t="shared" si="3"/>
        <v>0</v>
      </c>
      <c r="AO13" s="176">
        <f t="shared" si="3"/>
        <v>0</v>
      </c>
      <c r="AP13" s="175">
        <f t="shared" si="3"/>
        <v>0</v>
      </c>
      <c r="AQ13" s="166">
        <f t="shared" si="3"/>
        <v>0</v>
      </c>
      <c r="AR13" s="176">
        <f t="shared" si="3"/>
        <v>0</v>
      </c>
      <c r="AS13" s="175">
        <f t="shared" si="3"/>
        <v>0</v>
      </c>
      <c r="AT13" s="166">
        <f t="shared" si="3"/>
        <v>0</v>
      </c>
      <c r="AU13" s="176">
        <f t="shared" si="3"/>
        <v>0</v>
      </c>
      <c r="AV13" s="175">
        <f t="shared" si="3"/>
        <v>0</v>
      </c>
      <c r="AW13" s="166">
        <f t="shared" si="3"/>
        <v>0</v>
      </c>
      <c r="AX13" s="176">
        <f t="shared" si="3"/>
        <v>0</v>
      </c>
      <c r="AY13" s="175">
        <f t="shared" si="3"/>
        <v>0</v>
      </c>
      <c r="AZ13" s="166">
        <f t="shared" si="3"/>
        <v>0</v>
      </c>
      <c r="BA13" s="176">
        <f t="shared" si="3"/>
        <v>0</v>
      </c>
      <c r="BB13" s="13"/>
      <c r="BC13" s="21">
        <f>SUM(BC15:BC36)</f>
        <v>0</v>
      </c>
      <c r="BD13" s="22">
        <f t="shared" ref="BD13:BD152" si="4">IFERROR(BC13/L13,0)</f>
        <v>0</v>
      </c>
      <c r="BE13" s="13"/>
      <c r="BF13" s="21">
        <f>SUM(BF15:BF36)</f>
        <v>0</v>
      </c>
      <c r="BG13" s="22">
        <f>IFERROR(BF13/L13,0)</f>
        <v>0</v>
      </c>
      <c r="BH13" s="13"/>
      <c r="BI13" s="21">
        <f>SUM(BI15:BI36)</f>
        <v>0</v>
      </c>
      <c r="BJ13" s="22">
        <f>IFERROR(BI13/L13,0)</f>
        <v>0</v>
      </c>
      <c r="BL13" s="40"/>
    </row>
    <row r="14" spans="1:64" ht="15" customHeight="1" x14ac:dyDescent="0.35">
      <c r="A14" s="13"/>
      <c r="B14" s="416" t="str">
        <f>CONCATENATE('Budget - Lead Partner'!D2," - ",'Budget consortium'!B13)</f>
        <v>Lead Partner - A. ACTIVITÉS DE PROJET</v>
      </c>
      <c r="C14" s="417"/>
      <c r="D14" s="417"/>
      <c r="E14" s="417"/>
      <c r="F14" s="417"/>
      <c r="G14" s="417"/>
      <c r="H14" s="417"/>
      <c r="I14" s="417"/>
      <c r="J14" s="417"/>
      <c r="K14" s="417"/>
      <c r="L14" s="418">
        <f>SUM(L15:L24)</f>
        <v>0</v>
      </c>
      <c r="M14" s="20"/>
      <c r="N14" s="418">
        <f t="shared" ref="N14:P14" si="5">SUM(N15:N24)</f>
        <v>0</v>
      </c>
      <c r="O14" s="418">
        <f t="shared" si="5"/>
        <v>0</v>
      </c>
      <c r="P14" s="418">
        <f t="shared" si="5"/>
        <v>0</v>
      </c>
      <c r="Q14" s="395" t="str">
        <f t="shared" ref="Q14:Q77" si="6">IF((N14+O14+P14)=L14,"ok","Corriger la division")</f>
        <v>ok</v>
      </c>
      <c r="R14" s="410"/>
      <c r="S14" s="411"/>
      <c r="T14" s="412"/>
      <c r="U14" s="410"/>
      <c r="V14" s="411"/>
      <c r="W14" s="412"/>
      <c r="X14" s="410"/>
      <c r="Y14" s="411"/>
      <c r="Z14" s="412"/>
      <c r="AA14" s="410"/>
      <c r="AB14" s="411"/>
      <c r="AC14" s="412"/>
      <c r="AD14" s="410"/>
      <c r="AE14" s="411"/>
      <c r="AF14" s="412"/>
      <c r="AG14" s="410"/>
      <c r="AH14" s="411"/>
      <c r="AI14" s="412"/>
      <c r="AJ14" s="410"/>
      <c r="AK14" s="411"/>
      <c r="AL14" s="412"/>
      <c r="AM14" s="410"/>
      <c r="AN14" s="411"/>
      <c r="AO14" s="412"/>
      <c r="AP14" s="410"/>
      <c r="AQ14" s="411"/>
      <c r="AR14" s="412"/>
      <c r="AS14" s="410"/>
      <c r="AT14" s="411"/>
      <c r="AU14" s="412"/>
      <c r="AV14" s="410"/>
      <c r="AW14" s="411"/>
      <c r="AX14" s="412"/>
      <c r="AY14" s="410"/>
      <c r="AZ14" s="411"/>
      <c r="BA14" s="412"/>
      <c r="BB14" s="13"/>
      <c r="BC14" s="413"/>
      <c r="BD14" s="414"/>
      <c r="BE14" s="13"/>
      <c r="BF14" s="413"/>
      <c r="BG14" s="414"/>
      <c r="BH14" s="13"/>
      <c r="BI14" s="413"/>
      <c r="BJ14" s="414"/>
      <c r="BL14" s="415"/>
    </row>
    <row r="15" spans="1:64" ht="14.5" x14ac:dyDescent="0.35">
      <c r="A15" s="13"/>
      <c r="B15" s="344" t="str">
        <f>'Budget - Lead Partner'!B14</f>
        <v>LP.A.01</v>
      </c>
      <c r="C15" s="329">
        <f>'Budget - Lead Partner'!C14</f>
        <v>0</v>
      </c>
      <c r="D15" s="329">
        <f>'Budget - Lead Partner'!D14</f>
        <v>0</v>
      </c>
      <c r="E15" s="329">
        <f>'Budget - Lead Partner'!E14</f>
        <v>0</v>
      </c>
      <c r="F15" s="322">
        <f>'Budget - Lead Partner'!F14</f>
        <v>0</v>
      </c>
      <c r="G15" s="302">
        <f>'Budget - Lead Partner'!G14</f>
        <v>0</v>
      </c>
      <c r="H15" s="302">
        <f>'Budget - Lead Partner'!H14</f>
        <v>0</v>
      </c>
      <c r="I15" s="302">
        <f>'Budget - Lead Partner'!I14</f>
        <v>0</v>
      </c>
      <c r="J15" s="306">
        <f>'Budget - Lead Partner'!J14</f>
        <v>0</v>
      </c>
      <c r="K15" s="332">
        <f>'Budget - Lead Partner'!K14</f>
        <v>0</v>
      </c>
      <c r="L15" s="205">
        <f>'Budget - Lead Partner'!L14</f>
        <v>0</v>
      </c>
      <c r="M15" s="13"/>
      <c r="N15" s="179"/>
      <c r="O15" s="179"/>
      <c r="P15" s="179"/>
      <c r="Q15" s="395" t="str">
        <f t="shared" si="6"/>
        <v>ok</v>
      </c>
      <c r="R15" s="179"/>
      <c r="S15" s="168"/>
      <c r="T15" s="180"/>
      <c r="U15" s="179"/>
      <c r="V15" s="168"/>
      <c r="W15" s="180"/>
      <c r="X15" s="179"/>
      <c r="Y15" s="168">
        <f>L15</f>
        <v>0</v>
      </c>
      <c r="Z15" s="180"/>
      <c r="AA15" s="179"/>
      <c r="AB15" s="168"/>
      <c r="AC15" s="180"/>
      <c r="AD15" s="179"/>
      <c r="AE15" s="168"/>
      <c r="AF15" s="180"/>
      <c r="AG15" s="179"/>
      <c r="AH15" s="168"/>
      <c r="AI15" s="180"/>
      <c r="AJ15" s="179"/>
      <c r="AK15" s="168"/>
      <c r="AL15" s="180"/>
      <c r="AM15" s="179"/>
      <c r="AN15" s="168"/>
      <c r="AO15" s="180"/>
      <c r="AP15" s="179"/>
      <c r="AQ15" s="168"/>
      <c r="AR15" s="180"/>
      <c r="AS15" s="179"/>
      <c r="AT15" s="168"/>
      <c r="AU15" s="180"/>
      <c r="AV15" s="179"/>
      <c r="AW15" s="168"/>
      <c r="AX15" s="180"/>
      <c r="AY15" s="179"/>
      <c r="AZ15" s="168"/>
      <c r="BA15" s="180"/>
      <c r="BB15" s="13"/>
      <c r="BC15" s="26"/>
      <c r="BD15" s="27">
        <f t="shared" si="4"/>
        <v>0</v>
      </c>
      <c r="BE15" s="13"/>
      <c r="BF15" s="26">
        <f t="shared" ref="BF15:BF23" si="7">SUM(R15:BA15)</f>
        <v>0</v>
      </c>
      <c r="BG15" s="27">
        <f t="shared" ref="BG15:BG23" si="8">IFERROR(BF15/L15,0)</f>
        <v>0</v>
      </c>
      <c r="BH15" s="13"/>
      <c r="BI15" s="26">
        <f>BC15+BF15</f>
        <v>0</v>
      </c>
      <c r="BJ15" s="27">
        <f>IFERROR(BI15/L15,0)</f>
        <v>0</v>
      </c>
      <c r="BL15" s="57"/>
    </row>
    <row r="16" spans="1:64" ht="14.5" x14ac:dyDescent="0.35">
      <c r="A16" s="13"/>
      <c r="B16" s="344" t="str">
        <f>'Budget - Lead Partner'!B15</f>
        <v>LP.A.02</v>
      </c>
      <c r="C16" s="329">
        <f>'Budget - Lead Partner'!C15</f>
        <v>0</v>
      </c>
      <c r="D16" s="329">
        <f>'Budget - Lead Partner'!D15</f>
        <v>0</v>
      </c>
      <c r="E16" s="329">
        <f>'Budget - Lead Partner'!E15</f>
        <v>0</v>
      </c>
      <c r="F16" s="322">
        <f>'Budget - Lead Partner'!F15</f>
        <v>0</v>
      </c>
      <c r="G16" s="302">
        <f>'Budget - Lead Partner'!G15</f>
        <v>0</v>
      </c>
      <c r="H16" s="302">
        <f>'Budget - Lead Partner'!H15</f>
        <v>0</v>
      </c>
      <c r="I16" s="302">
        <f>'Budget - Lead Partner'!I15</f>
        <v>0</v>
      </c>
      <c r="J16" s="306">
        <f>'Budget - Lead Partner'!J15</f>
        <v>0</v>
      </c>
      <c r="K16" s="332">
        <f>'Budget - Lead Partner'!K15</f>
        <v>0</v>
      </c>
      <c r="L16" s="205">
        <f>'Budget - Lead Partner'!L15</f>
        <v>0</v>
      </c>
      <c r="M16" s="13"/>
      <c r="N16" s="179"/>
      <c r="O16" s="179"/>
      <c r="P16" s="179"/>
      <c r="Q16" s="395" t="str">
        <f t="shared" si="6"/>
        <v>ok</v>
      </c>
      <c r="R16" s="179"/>
      <c r="S16" s="168"/>
      <c r="T16" s="180"/>
      <c r="U16" s="179"/>
      <c r="V16" s="168"/>
      <c r="W16" s="180"/>
      <c r="X16" s="179"/>
      <c r="Y16" s="168"/>
      <c r="Z16" s="180"/>
      <c r="AA16" s="179"/>
      <c r="AB16" s="168"/>
      <c r="AC16" s="180"/>
      <c r="AD16" s="179"/>
      <c r="AE16" s="168"/>
      <c r="AF16" s="180"/>
      <c r="AG16" s="179"/>
      <c r="AH16" s="168"/>
      <c r="AI16" s="180"/>
      <c r="AJ16" s="179"/>
      <c r="AK16" s="168"/>
      <c r="AL16" s="180"/>
      <c r="AM16" s="179"/>
      <c r="AN16" s="168"/>
      <c r="AO16" s="180"/>
      <c r="AP16" s="179"/>
      <c r="AQ16" s="168"/>
      <c r="AR16" s="180"/>
      <c r="AS16" s="179"/>
      <c r="AT16" s="168"/>
      <c r="AU16" s="180"/>
      <c r="AV16" s="179"/>
      <c r="AW16" s="168"/>
      <c r="AX16" s="180"/>
      <c r="AY16" s="179"/>
      <c r="AZ16" s="168"/>
      <c r="BA16" s="180"/>
      <c r="BB16" s="13"/>
      <c r="BC16" s="26"/>
      <c r="BD16" s="27">
        <f t="shared" si="4"/>
        <v>0</v>
      </c>
      <c r="BE16" s="13"/>
      <c r="BF16" s="26">
        <f t="shared" si="7"/>
        <v>0</v>
      </c>
      <c r="BG16" s="27">
        <f t="shared" si="8"/>
        <v>0</v>
      </c>
      <c r="BH16" s="13"/>
      <c r="BI16" s="26">
        <f t="shared" ref="BI16:BI23" si="9">BC16+BF16</f>
        <v>0</v>
      </c>
      <c r="BJ16" s="27">
        <f t="shared" ref="BJ16:BJ23" si="10">IFERROR(BI16/L16,0)</f>
        <v>0</v>
      </c>
      <c r="BL16" s="57"/>
    </row>
    <row r="17" spans="1:64" ht="14.5" x14ac:dyDescent="0.35">
      <c r="A17" s="13"/>
      <c r="B17" s="344" t="str">
        <f>'Budget - Lead Partner'!B16</f>
        <v>LP.A.03</v>
      </c>
      <c r="C17" s="329">
        <f>'Budget - Lead Partner'!C16</f>
        <v>0</v>
      </c>
      <c r="D17" s="329">
        <f>'Budget - Lead Partner'!D16</f>
        <v>0</v>
      </c>
      <c r="E17" s="329">
        <f>'Budget - Lead Partner'!E16</f>
        <v>0</v>
      </c>
      <c r="F17" s="322">
        <f>'Budget - Lead Partner'!F16</f>
        <v>0</v>
      </c>
      <c r="G17" s="23">
        <f>'Budget - Lead Partner'!G16</f>
        <v>0</v>
      </c>
      <c r="H17" s="23">
        <f>'Budget - Lead Partner'!H16</f>
        <v>0</v>
      </c>
      <c r="I17" s="302">
        <f>'Budget - Lead Partner'!I16</f>
        <v>0</v>
      </c>
      <c r="J17" s="306">
        <f>'Budget - Lead Partner'!J16</f>
        <v>0</v>
      </c>
      <c r="K17" s="24">
        <f>'Budget - Lead Partner'!K16</f>
        <v>0</v>
      </c>
      <c r="L17" s="205">
        <f>'Budget - Lead Partner'!L16</f>
        <v>0</v>
      </c>
      <c r="M17" s="13"/>
      <c r="N17" s="179"/>
      <c r="O17" s="179"/>
      <c r="P17" s="179"/>
      <c r="Q17" s="395" t="str">
        <f t="shared" si="6"/>
        <v>ok</v>
      </c>
      <c r="R17" s="179"/>
      <c r="S17" s="168"/>
      <c r="T17" s="180"/>
      <c r="U17" s="179"/>
      <c r="V17" s="168"/>
      <c r="W17" s="180"/>
      <c r="X17" s="179"/>
      <c r="Y17" s="168"/>
      <c r="Z17" s="180"/>
      <c r="AA17" s="179"/>
      <c r="AB17" s="168"/>
      <c r="AC17" s="180"/>
      <c r="AD17" s="179"/>
      <c r="AE17" s="168"/>
      <c r="AF17" s="180"/>
      <c r="AG17" s="179"/>
      <c r="AH17" s="168"/>
      <c r="AI17" s="180"/>
      <c r="AJ17" s="179"/>
      <c r="AK17" s="168"/>
      <c r="AL17" s="180"/>
      <c r="AM17" s="179"/>
      <c r="AN17" s="168"/>
      <c r="AO17" s="180"/>
      <c r="AP17" s="179"/>
      <c r="AQ17" s="168"/>
      <c r="AR17" s="180"/>
      <c r="AS17" s="179"/>
      <c r="AT17" s="168"/>
      <c r="AU17" s="180"/>
      <c r="AV17" s="179"/>
      <c r="AW17" s="168"/>
      <c r="AX17" s="180"/>
      <c r="AY17" s="179"/>
      <c r="AZ17" s="168"/>
      <c r="BA17" s="180"/>
      <c r="BB17" s="13"/>
      <c r="BC17" s="26"/>
      <c r="BD17" s="27">
        <f t="shared" si="4"/>
        <v>0</v>
      </c>
      <c r="BE17" s="13"/>
      <c r="BF17" s="26">
        <f t="shared" si="7"/>
        <v>0</v>
      </c>
      <c r="BG17" s="27">
        <f t="shared" si="8"/>
        <v>0</v>
      </c>
      <c r="BH17" s="13"/>
      <c r="BI17" s="26">
        <f t="shared" si="9"/>
        <v>0</v>
      </c>
      <c r="BJ17" s="27">
        <f t="shared" si="10"/>
        <v>0</v>
      </c>
      <c r="BL17" s="57"/>
    </row>
    <row r="18" spans="1:64" ht="14.5" x14ac:dyDescent="0.35">
      <c r="A18" s="13"/>
      <c r="B18" s="344" t="str">
        <f>'Budget - Lead Partner'!B17</f>
        <v>LP.A.04</v>
      </c>
      <c r="C18" s="329">
        <f>'Budget - Lead Partner'!C17</f>
        <v>0</v>
      </c>
      <c r="D18" s="329">
        <f>'Budget - Lead Partner'!D17</f>
        <v>0</v>
      </c>
      <c r="E18" s="329">
        <f>'Budget - Lead Partner'!E17</f>
        <v>0</v>
      </c>
      <c r="F18" s="322">
        <f>'Budget - Lead Partner'!F17</f>
        <v>0</v>
      </c>
      <c r="G18" s="23">
        <f>'Budget - Lead Partner'!G17</f>
        <v>0</v>
      </c>
      <c r="H18" s="23">
        <f>'Budget - Lead Partner'!H17</f>
        <v>0</v>
      </c>
      <c r="I18" s="302">
        <f>'Budget - Lead Partner'!I17</f>
        <v>0</v>
      </c>
      <c r="J18" s="199">
        <f>'Budget - Lead Partner'!J17</f>
        <v>0</v>
      </c>
      <c r="K18" s="24">
        <f>'Budget - Lead Partner'!K17</f>
        <v>0</v>
      </c>
      <c r="L18" s="205">
        <f>'Budget - Lead Partner'!L17</f>
        <v>0</v>
      </c>
      <c r="M18" s="13"/>
      <c r="N18" s="179"/>
      <c r="O18" s="179"/>
      <c r="P18" s="179"/>
      <c r="Q18" s="395" t="str">
        <f t="shared" si="6"/>
        <v>ok</v>
      </c>
      <c r="R18" s="179"/>
      <c r="S18" s="168"/>
      <c r="T18" s="180"/>
      <c r="U18" s="179"/>
      <c r="V18" s="168"/>
      <c r="W18" s="180"/>
      <c r="X18" s="179"/>
      <c r="Y18" s="168"/>
      <c r="Z18" s="180"/>
      <c r="AA18" s="179"/>
      <c r="AB18" s="168"/>
      <c r="AC18" s="180"/>
      <c r="AD18" s="179"/>
      <c r="AE18" s="168"/>
      <c r="AF18" s="180"/>
      <c r="AG18" s="179"/>
      <c r="AH18" s="168"/>
      <c r="AI18" s="180"/>
      <c r="AJ18" s="179"/>
      <c r="AK18" s="168"/>
      <c r="AL18" s="180"/>
      <c r="AM18" s="179"/>
      <c r="AN18" s="168"/>
      <c r="AO18" s="180"/>
      <c r="AP18" s="179"/>
      <c r="AQ18" s="168"/>
      <c r="AR18" s="180"/>
      <c r="AS18" s="179"/>
      <c r="AT18" s="168"/>
      <c r="AU18" s="180"/>
      <c r="AV18" s="179"/>
      <c r="AW18" s="168"/>
      <c r="AX18" s="180"/>
      <c r="AY18" s="179"/>
      <c r="AZ18" s="168"/>
      <c r="BA18" s="180"/>
      <c r="BB18" s="13"/>
      <c r="BC18" s="26"/>
      <c r="BD18" s="27">
        <f t="shared" si="4"/>
        <v>0</v>
      </c>
      <c r="BE18" s="13"/>
      <c r="BF18" s="26">
        <f t="shared" si="7"/>
        <v>0</v>
      </c>
      <c r="BG18" s="27">
        <f t="shared" si="8"/>
        <v>0</v>
      </c>
      <c r="BH18" s="13"/>
      <c r="BI18" s="26">
        <f t="shared" si="9"/>
        <v>0</v>
      </c>
      <c r="BJ18" s="27">
        <f t="shared" si="10"/>
        <v>0</v>
      </c>
      <c r="BL18" s="57"/>
    </row>
    <row r="19" spans="1:64" ht="14.5" x14ac:dyDescent="0.35">
      <c r="A19" s="13"/>
      <c r="B19" s="344" t="str">
        <f>'Budget - Lead Partner'!B18</f>
        <v>LP.A.05</v>
      </c>
      <c r="C19" s="329">
        <f>'Budget - Lead Partner'!C18</f>
        <v>0</v>
      </c>
      <c r="D19" s="329">
        <f>'Budget - Lead Partner'!D18</f>
        <v>0</v>
      </c>
      <c r="E19" s="329">
        <f>'Budget - Lead Partner'!E18</f>
        <v>0</v>
      </c>
      <c r="F19" s="322">
        <f>'Budget - Lead Partner'!F18</f>
        <v>0</v>
      </c>
      <c r="G19" s="23">
        <f>'Budget - Lead Partner'!G18</f>
        <v>0</v>
      </c>
      <c r="H19" s="23">
        <f>'Budget - Lead Partner'!H18</f>
        <v>0</v>
      </c>
      <c r="I19" s="302">
        <f>'Budget - Lead Partner'!I18</f>
        <v>0</v>
      </c>
      <c r="J19" s="199">
        <f>'Budget - Lead Partner'!J18</f>
        <v>0</v>
      </c>
      <c r="K19" s="24">
        <f>'Budget - Lead Partner'!K18</f>
        <v>0</v>
      </c>
      <c r="L19" s="205">
        <f>'Budget - Lead Partner'!L18</f>
        <v>0</v>
      </c>
      <c r="M19" s="13"/>
      <c r="N19" s="179"/>
      <c r="O19" s="179"/>
      <c r="P19" s="179"/>
      <c r="Q19" s="395" t="str">
        <f t="shared" si="6"/>
        <v>ok</v>
      </c>
      <c r="R19" s="179"/>
      <c r="S19" s="168"/>
      <c r="T19" s="180"/>
      <c r="U19" s="179"/>
      <c r="V19" s="168"/>
      <c r="W19" s="180"/>
      <c r="X19" s="179"/>
      <c r="Y19" s="168"/>
      <c r="Z19" s="180"/>
      <c r="AA19" s="179"/>
      <c r="AB19" s="168"/>
      <c r="AC19" s="180"/>
      <c r="AD19" s="179"/>
      <c r="AE19" s="168"/>
      <c r="AF19" s="180"/>
      <c r="AG19" s="179"/>
      <c r="AH19" s="168"/>
      <c r="AI19" s="180"/>
      <c r="AJ19" s="179"/>
      <c r="AK19" s="168"/>
      <c r="AL19" s="180"/>
      <c r="AM19" s="179"/>
      <c r="AN19" s="168"/>
      <c r="AO19" s="180"/>
      <c r="AP19" s="179"/>
      <c r="AQ19" s="168"/>
      <c r="AR19" s="180"/>
      <c r="AS19" s="179"/>
      <c r="AT19" s="168"/>
      <c r="AU19" s="180"/>
      <c r="AV19" s="179"/>
      <c r="AW19" s="168"/>
      <c r="AX19" s="180"/>
      <c r="AY19" s="179"/>
      <c r="AZ19" s="168"/>
      <c r="BA19" s="180"/>
      <c r="BB19" s="13"/>
      <c r="BC19" s="26"/>
      <c r="BD19" s="27">
        <f t="shared" si="4"/>
        <v>0</v>
      </c>
      <c r="BE19" s="13"/>
      <c r="BF19" s="26">
        <f t="shared" si="7"/>
        <v>0</v>
      </c>
      <c r="BG19" s="27">
        <f t="shared" si="8"/>
        <v>0</v>
      </c>
      <c r="BH19" s="13"/>
      <c r="BI19" s="26">
        <f t="shared" si="9"/>
        <v>0</v>
      </c>
      <c r="BJ19" s="27">
        <f t="shared" si="10"/>
        <v>0</v>
      </c>
      <c r="BL19" s="57"/>
    </row>
    <row r="20" spans="1:64" ht="14.5" x14ac:dyDescent="0.35">
      <c r="A20" s="13"/>
      <c r="B20" s="344" t="str">
        <f>'Budget - Lead Partner'!B19</f>
        <v>LP.A.06</v>
      </c>
      <c r="C20" s="329">
        <f>'Budget - Lead Partner'!C19</f>
        <v>0</v>
      </c>
      <c r="D20" s="329">
        <f>'Budget - Lead Partner'!D19</f>
        <v>0</v>
      </c>
      <c r="E20" s="329">
        <f>'Budget - Lead Partner'!E19</f>
        <v>0</v>
      </c>
      <c r="F20" s="322">
        <f>'Budget - Lead Partner'!F19</f>
        <v>0</v>
      </c>
      <c r="G20" s="23">
        <f>'Budget - Lead Partner'!G19</f>
        <v>0</v>
      </c>
      <c r="H20" s="23">
        <f>'Budget - Lead Partner'!H19</f>
        <v>0</v>
      </c>
      <c r="I20" s="302">
        <f>'Budget - Lead Partner'!I19</f>
        <v>0</v>
      </c>
      <c r="J20" s="199">
        <f>'Budget - Lead Partner'!J19</f>
        <v>0</v>
      </c>
      <c r="K20" s="24">
        <f>'Budget - Lead Partner'!K19</f>
        <v>0</v>
      </c>
      <c r="L20" s="205">
        <f>'Budget - Lead Partner'!L19</f>
        <v>0</v>
      </c>
      <c r="M20" s="13"/>
      <c r="N20" s="179"/>
      <c r="O20" s="179"/>
      <c r="P20" s="179"/>
      <c r="Q20" s="395" t="str">
        <f t="shared" si="6"/>
        <v>ok</v>
      </c>
      <c r="R20" s="179"/>
      <c r="S20" s="168"/>
      <c r="T20" s="180"/>
      <c r="U20" s="179"/>
      <c r="V20" s="168"/>
      <c r="W20" s="180"/>
      <c r="X20" s="179"/>
      <c r="Y20" s="168"/>
      <c r="Z20" s="180"/>
      <c r="AA20" s="179"/>
      <c r="AB20" s="168"/>
      <c r="AC20" s="180"/>
      <c r="AD20" s="179"/>
      <c r="AE20" s="168"/>
      <c r="AF20" s="180"/>
      <c r="AG20" s="179"/>
      <c r="AH20" s="168"/>
      <c r="AI20" s="180"/>
      <c r="AJ20" s="179"/>
      <c r="AK20" s="168"/>
      <c r="AL20" s="180"/>
      <c r="AM20" s="179"/>
      <c r="AN20" s="168"/>
      <c r="AO20" s="180"/>
      <c r="AP20" s="179"/>
      <c r="AQ20" s="168"/>
      <c r="AR20" s="180"/>
      <c r="AS20" s="179"/>
      <c r="AT20" s="168"/>
      <c r="AU20" s="180"/>
      <c r="AV20" s="179"/>
      <c r="AW20" s="168"/>
      <c r="AX20" s="180"/>
      <c r="AY20" s="179"/>
      <c r="AZ20" s="168"/>
      <c r="BA20" s="180"/>
      <c r="BB20" s="13"/>
      <c r="BC20" s="26"/>
      <c r="BD20" s="27">
        <f t="shared" si="4"/>
        <v>0</v>
      </c>
      <c r="BE20" s="13"/>
      <c r="BF20" s="26">
        <f t="shared" si="7"/>
        <v>0</v>
      </c>
      <c r="BG20" s="27">
        <f t="shared" si="8"/>
        <v>0</v>
      </c>
      <c r="BH20" s="13"/>
      <c r="BI20" s="26">
        <f t="shared" si="9"/>
        <v>0</v>
      </c>
      <c r="BJ20" s="27">
        <f t="shared" si="10"/>
        <v>0</v>
      </c>
      <c r="BL20" s="57"/>
    </row>
    <row r="21" spans="1:64" ht="14.5" x14ac:dyDescent="0.35">
      <c r="A21" s="13"/>
      <c r="B21" s="344" t="str">
        <f>'Budget - Lead Partner'!B20</f>
        <v>LP.A.07</v>
      </c>
      <c r="C21" s="329">
        <f>'Budget - Lead Partner'!C20</f>
        <v>0</v>
      </c>
      <c r="D21" s="329">
        <f>'Budget - Lead Partner'!D20</f>
        <v>0</v>
      </c>
      <c r="E21" s="329">
        <f>'Budget - Lead Partner'!E20</f>
        <v>0</v>
      </c>
      <c r="F21" s="322">
        <f>'Budget - Lead Partner'!F20</f>
        <v>0</v>
      </c>
      <c r="G21" s="23">
        <f>'Budget - Lead Partner'!G20</f>
        <v>0</v>
      </c>
      <c r="H21" s="23">
        <f>'Budget - Lead Partner'!H20</f>
        <v>0</v>
      </c>
      <c r="I21" s="302">
        <f>'Budget - Lead Partner'!I20</f>
        <v>0</v>
      </c>
      <c r="J21" s="199">
        <f>'Budget - Lead Partner'!J20</f>
        <v>0</v>
      </c>
      <c r="K21" s="24">
        <f>'Budget - Lead Partner'!K20</f>
        <v>0</v>
      </c>
      <c r="L21" s="205">
        <f>'Budget - Lead Partner'!L20</f>
        <v>0</v>
      </c>
      <c r="M21" s="13"/>
      <c r="N21" s="179"/>
      <c r="O21" s="179"/>
      <c r="P21" s="179"/>
      <c r="Q21" s="395" t="str">
        <f t="shared" si="6"/>
        <v>ok</v>
      </c>
      <c r="R21" s="179"/>
      <c r="S21" s="168"/>
      <c r="T21" s="180"/>
      <c r="U21" s="179"/>
      <c r="V21" s="168"/>
      <c r="W21" s="180"/>
      <c r="X21" s="179"/>
      <c r="Y21" s="168"/>
      <c r="Z21" s="180"/>
      <c r="AA21" s="179"/>
      <c r="AB21" s="168"/>
      <c r="AC21" s="180"/>
      <c r="AD21" s="179"/>
      <c r="AE21" s="168"/>
      <c r="AF21" s="180"/>
      <c r="AG21" s="179"/>
      <c r="AH21" s="168"/>
      <c r="AI21" s="180"/>
      <c r="AJ21" s="179"/>
      <c r="AK21" s="168"/>
      <c r="AL21" s="180"/>
      <c r="AM21" s="179"/>
      <c r="AN21" s="168"/>
      <c r="AO21" s="180"/>
      <c r="AP21" s="179"/>
      <c r="AQ21" s="168"/>
      <c r="AR21" s="180"/>
      <c r="AS21" s="179"/>
      <c r="AT21" s="168"/>
      <c r="AU21" s="180"/>
      <c r="AV21" s="179"/>
      <c r="AW21" s="168"/>
      <c r="AX21" s="180"/>
      <c r="AY21" s="179"/>
      <c r="AZ21" s="168"/>
      <c r="BA21" s="180"/>
      <c r="BB21" s="13"/>
      <c r="BC21" s="26"/>
      <c r="BD21" s="27">
        <f t="shared" si="4"/>
        <v>0</v>
      </c>
      <c r="BE21" s="13"/>
      <c r="BF21" s="26">
        <f t="shared" si="7"/>
        <v>0</v>
      </c>
      <c r="BG21" s="27">
        <f t="shared" si="8"/>
        <v>0</v>
      </c>
      <c r="BH21" s="13"/>
      <c r="BI21" s="26">
        <f t="shared" si="9"/>
        <v>0</v>
      </c>
      <c r="BJ21" s="27">
        <f t="shared" si="10"/>
        <v>0</v>
      </c>
      <c r="BL21" s="57"/>
    </row>
    <row r="22" spans="1:64" ht="14.5" x14ac:dyDescent="0.35">
      <c r="A22" s="13"/>
      <c r="B22" s="344" t="str">
        <f>'Budget - Lead Partner'!B21</f>
        <v>LP.A.08</v>
      </c>
      <c r="C22" s="329">
        <f>'Budget - Lead Partner'!C21</f>
        <v>0</v>
      </c>
      <c r="D22" s="329">
        <f>'Budget - Lead Partner'!D21</f>
        <v>0</v>
      </c>
      <c r="E22" s="329">
        <f>'Budget - Lead Partner'!E21</f>
        <v>0</v>
      </c>
      <c r="F22" s="322">
        <f>'Budget - Lead Partner'!F21</f>
        <v>0</v>
      </c>
      <c r="G22" s="23">
        <f>'Budget - Lead Partner'!G21</f>
        <v>0</v>
      </c>
      <c r="H22" s="23">
        <f>'Budget - Lead Partner'!H21</f>
        <v>0</v>
      </c>
      <c r="I22" s="302">
        <f>'Budget - Lead Partner'!I21</f>
        <v>0</v>
      </c>
      <c r="J22" s="199">
        <f>'Budget - Lead Partner'!J21</f>
        <v>0</v>
      </c>
      <c r="K22" s="24">
        <f>'Budget - Lead Partner'!K21</f>
        <v>0</v>
      </c>
      <c r="L22" s="205">
        <f>'Budget - Lead Partner'!L21</f>
        <v>0</v>
      </c>
      <c r="M22" s="13"/>
      <c r="N22" s="179"/>
      <c r="O22" s="179"/>
      <c r="P22" s="179"/>
      <c r="Q22" s="395" t="str">
        <f t="shared" si="6"/>
        <v>ok</v>
      </c>
      <c r="R22" s="179"/>
      <c r="S22" s="168"/>
      <c r="T22" s="180"/>
      <c r="U22" s="179"/>
      <c r="V22" s="168"/>
      <c r="W22" s="180"/>
      <c r="X22" s="179"/>
      <c r="Y22" s="168"/>
      <c r="Z22" s="180"/>
      <c r="AA22" s="179"/>
      <c r="AB22" s="168"/>
      <c r="AC22" s="180"/>
      <c r="AD22" s="179"/>
      <c r="AE22" s="168"/>
      <c r="AF22" s="180"/>
      <c r="AG22" s="179"/>
      <c r="AH22" s="168"/>
      <c r="AI22" s="180"/>
      <c r="AJ22" s="179"/>
      <c r="AK22" s="168"/>
      <c r="AL22" s="180"/>
      <c r="AM22" s="179"/>
      <c r="AN22" s="168"/>
      <c r="AO22" s="180"/>
      <c r="AP22" s="179"/>
      <c r="AQ22" s="168"/>
      <c r="AR22" s="180"/>
      <c r="AS22" s="179"/>
      <c r="AT22" s="168"/>
      <c r="AU22" s="180"/>
      <c r="AV22" s="179"/>
      <c r="AW22" s="168"/>
      <c r="AX22" s="180"/>
      <c r="AY22" s="179"/>
      <c r="AZ22" s="168"/>
      <c r="BA22" s="180"/>
      <c r="BB22" s="13"/>
      <c r="BC22" s="26"/>
      <c r="BD22" s="27">
        <f t="shared" si="4"/>
        <v>0</v>
      </c>
      <c r="BE22" s="13"/>
      <c r="BF22" s="26">
        <f t="shared" si="7"/>
        <v>0</v>
      </c>
      <c r="BG22" s="27">
        <f t="shared" si="8"/>
        <v>0</v>
      </c>
      <c r="BH22" s="13"/>
      <c r="BI22" s="26">
        <f t="shared" si="9"/>
        <v>0</v>
      </c>
      <c r="BJ22" s="27">
        <f t="shared" si="10"/>
        <v>0</v>
      </c>
      <c r="BL22" s="57"/>
    </row>
    <row r="23" spans="1:64" ht="14.5" x14ac:dyDescent="0.35">
      <c r="A23" s="13"/>
      <c r="B23" s="344" t="str">
        <f>'Budget - Lead Partner'!B22</f>
        <v>LP.A.09</v>
      </c>
      <c r="C23" s="329">
        <f>'Budget - Lead Partner'!C22</f>
        <v>0</v>
      </c>
      <c r="D23" s="329">
        <f>'Budget - Lead Partner'!D22</f>
        <v>0</v>
      </c>
      <c r="E23" s="329">
        <f>'Budget - Lead Partner'!E22</f>
        <v>0</v>
      </c>
      <c r="F23" s="322">
        <f>'Budget - Lead Partner'!F22</f>
        <v>0</v>
      </c>
      <c r="G23" s="23">
        <f>'Budget - Lead Partner'!G22</f>
        <v>0</v>
      </c>
      <c r="H23" s="23">
        <f>'Budget - Lead Partner'!H22</f>
        <v>0</v>
      </c>
      <c r="I23" s="302">
        <f>'Budget - Lead Partner'!I22</f>
        <v>0</v>
      </c>
      <c r="J23" s="199">
        <f>'Budget - Lead Partner'!J22</f>
        <v>0</v>
      </c>
      <c r="K23" s="24">
        <f>'Budget - Lead Partner'!K22</f>
        <v>0</v>
      </c>
      <c r="L23" s="205">
        <f>'Budget - Lead Partner'!L22</f>
        <v>0</v>
      </c>
      <c r="M23" s="13"/>
      <c r="N23" s="179"/>
      <c r="O23" s="179"/>
      <c r="P23" s="179"/>
      <c r="Q23" s="395" t="str">
        <f t="shared" si="6"/>
        <v>ok</v>
      </c>
      <c r="R23" s="179"/>
      <c r="S23" s="168"/>
      <c r="T23" s="180"/>
      <c r="U23" s="179"/>
      <c r="V23" s="168"/>
      <c r="W23" s="180"/>
      <c r="X23" s="179"/>
      <c r="Y23" s="168"/>
      <c r="Z23" s="180"/>
      <c r="AA23" s="179"/>
      <c r="AB23" s="168"/>
      <c r="AC23" s="180"/>
      <c r="AD23" s="179"/>
      <c r="AE23" s="168"/>
      <c r="AF23" s="180"/>
      <c r="AG23" s="179"/>
      <c r="AH23" s="168"/>
      <c r="AI23" s="180"/>
      <c r="AJ23" s="179"/>
      <c r="AK23" s="168"/>
      <c r="AL23" s="180"/>
      <c r="AM23" s="179"/>
      <c r="AN23" s="168"/>
      <c r="AO23" s="180"/>
      <c r="AP23" s="179"/>
      <c r="AQ23" s="168"/>
      <c r="AR23" s="180"/>
      <c r="AS23" s="179"/>
      <c r="AT23" s="168"/>
      <c r="AU23" s="180"/>
      <c r="AV23" s="179"/>
      <c r="AW23" s="168"/>
      <c r="AX23" s="180"/>
      <c r="AY23" s="179"/>
      <c r="AZ23" s="168"/>
      <c r="BA23" s="180"/>
      <c r="BB23" s="13"/>
      <c r="BC23" s="26"/>
      <c r="BD23" s="27">
        <f t="shared" si="4"/>
        <v>0</v>
      </c>
      <c r="BE23" s="13"/>
      <c r="BF23" s="26">
        <f t="shared" si="7"/>
        <v>0</v>
      </c>
      <c r="BG23" s="27">
        <f t="shared" si="8"/>
        <v>0</v>
      </c>
      <c r="BH23" s="13"/>
      <c r="BI23" s="26">
        <f t="shared" si="9"/>
        <v>0</v>
      </c>
      <c r="BJ23" s="27">
        <f t="shared" si="10"/>
        <v>0</v>
      </c>
      <c r="BL23" s="57"/>
    </row>
    <row r="24" spans="1:64" ht="14.5" x14ac:dyDescent="0.35">
      <c r="A24" s="13"/>
      <c r="B24" s="344" t="str">
        <f>'Budget - Lead Partner'!B23</f>
        <v>LP.A.10</v>
      </c>
      <c r="C24" s="329">
        <f>'Budget - Lead Partner'!C23</f>
        <v>0</v>
      </c>
      <c r="D24" s="329">
        <f>'Budget - Lead Partner'!D23</f>
        <v>0</v>
      </c>
      <c r="E24" s="329">
        <f>'Budget - Lead Partner'!E23</f>
        <v>0</v>
      </c>
      <c r="F24" s="322">
        <f>'Budget - Lead Partner'!F23</f>
        <v>0</v>
      </c>
      <c r="G24" s="23">
        <f>'Budget - Lead Partner'!G23</f>
        <v>0</v>
      </c>
      <c r="H24" s="23">
        <f>'Budget - Lead Partner'!H23</f>
        <v>0</v>
      </c>
      <c r="I24" s="23">
        <f>'Budget - Lead Partner'!I23</f>
        <v>0</v>
      </c>
      <c r="J24" s="199">
        <f>'Budget - Lead Partner'!J23</f>
        <v>0</v>
      </c>
      <c r="K24" s="24">
        <f>'Budget - Lead Partner'!K23</f>
        <v>0</v>
      </c>
      <c r="L24" s="205">
        <f>'Budget - Lead Partner'!L23</f>
        <v>0</v>
      </c>
      <c r="M24" s="13"/>
      <c r="N24" s="179"/>
      <c r="O24" s="179"/>
      <c r="P24" s="179"/>
      <c r="Q24" s="395" t="str">
        <f t="shared" si="6"/>
        <v>ok</v>
      </c>
      <c r="R24" s="179"/>
      <c r="S24" s="168"/>
      <c r="T24" s="180"/>
      <c r="U24" s="179"/>
      <c r="V24" s="168"/>
      <c r="W24" s="180"/>
      <c r="X24" s="179"/>
      <c r="Y24" s="168"/>
      <c r="Z24" s="180"/>
      <c r="AA24" s="179"/>
      <c r="AB24" s="168"/>
      <c r="AC24" s="180"/>
      <c r="AD24" s="179"/>
      <c r="AE24" s="168"/>
      <c r="AF24" s="180"/>
      <c r="AG24" s="179"/>
      <c r="AH24" s="168"/>
      <c r="AI24" s="180"/>
      <c r="AJ24" s="179"/>
      <c r="AK24" s="168"/>
      <c r="AL24" s="180"/>
      <c r="AM24" s="179"/>
      <c r="AN24" s="168"/>
      <c r="AO24" s="180"/>
      <c r="AP24" s="179"/>
      <c r="AQ24" s="168"/>
      <c r="AR24" s="180"/>
      <c r="AS24" s="179"/>
      <c r="AT24" s="168"/>
      <c r="AU24" s="180"/>
      <c r="AV24" s="179"/>
      <c r="AW24" s="168"/>
      <c r="AX24" s="180"/>
      <c r="AY24" s="179"/>
      <c r="AZ24" s="168"/>
      <c r="BA24" s="180"/>
      <c r="BB24" s="13"/>
      <c r="BC24" s="26"/>
      <c r="BD24" s="27">
        <f t="shared" ref="BD24" si="11">IFERROR(BC24/L24,0)</f>
        <v>0</v>
      </c>
      <c r="BE24" s="13"/>
      <c r="BF24" s="26">
        <f t="shared" ref="BF24" si="12">SUM(R24:BA24)</f>
        <v>0</v>
      </c>
      <c r="BG24" s="27">
        <f t="shared" ref="BG24" si="13">IFERROR(BF24/L24,0)</f>
        <v>0</v>
      </c>
      <c r="BH24" s="13"/>
      <c r="BI24" s="26">
        <f t="shared" ref="BI24" si="14">BC24+BF24</f>
        <v>0</v>
      </c>
      <c r="BJ24" s="27">
        <f t="shared" ref="BJ24" si="15">IFERROR(BI24/L24,0)</f>
        <v>0</v>
      </c>
      <c r="BL24" s="57"/>
    </row>
    <row r="25" spans="1:64" ht="15" customHeight="1" x14ac:dyDescent="0.35">
      <c r="A25" s="13"/>
      <c r="B25" s="416" t="str">
        <f>CONCATENATE('Budget - P1'!D2," - ",'Budget consortium'!B13)</f>
        <v>Partner 1 - A. ACTIVITÉS DE PROJET</v>
      </c>
      <c r="C25" s="417"/>
      <c r="D25" s="417"/>
      <c r="E25" s="417"/>
      <c r="F25" s="417"/>
      <c r="G25" s="417"/>
      <c r="H25" s="417"/>
      <c r="I25" s="417"/>
      <c r="J25" s="417"/>
      <c r="K25" s="417"/>
      <c r="L25" s="418">
        <f>SUM(L26:L35)</f>
        <v>0</v>
      </c>
      <c r="M25" s="20"/>
      <c r="N25" s="418">
        <f t="shared" ref="N25:P25" si="16">SUM(N26:N35)</f>
        <v>0</v>
      </c>
      <c r="O25" s="418">
        <f t="shared" si="16"/>
        <v>0</v>
      </c>
      <c r="P25" s="418">
        <f t="shared" si="16"/>
        <v>0</v>
      </c>
      <c r="Q25" s="395" t="str">
        <f t="shared" si="6"/>
        <v>ok</v>
      </c>
      <c r="R25" s="410"/>
      <c r="S25" s="411"/>
      <c r="T25" s="412"/>
      <c r="U25" s="410"/>
      <c r="V25" s="411"/>
      <c r="W25" s="412"/>
      <c r="X25" s="410"/>
      <c r="Y25" s="411"/>
      <c r="Z25" s="412"/>
      <c r="AA25" s="410"/>
      <c r="AB25" s="411"/>
      <c r="AC25" s="412"/>
      <c r="AD25" s="410"/>
      <c r="AE25" s="411"/>
      <c r="AF25" s="412"/>
      <c r="AG25" s="410"/>
      <c r="AH25" s="411"/>
      <c r="AI25" s="412"/>
      <c r="AJ25" s="410"/>
      <c r="AK25" s="411"/>
      <c r="AL25" s="412"/>
      <c r="AM25" s="410"/>
      <c r="AN25" s="411"/>
      <c r="AO25" s="412"/>
      <c r="AP25" s="410"/>
      <c r="AQ25" s="411"/>
      <c r="AR25" s="412"/>
      <c r="AS25" s="410"/>
      <c r="AT25" s="411"/>
      <c r="AU25" s="412"/>
      <c r="AV25" s="410"/>
      <c r="AW25" s="411"/>
      <c r="AX25" s="412"/>
      <c r="AY25" s="410"/>
      <c r="AZ25" s="411"/>
      <c r="BA25" s="412"/>
      <c r="BB25" s="13"/>
      <c r="BC25" s="413"/>
      <c r="BD25" s="414"/>
      <c r="BE25" s="13"/>
      <c r="BF25" s="413"/>
      <c r="BG25" s="414"/>
      <c r="BH25" s="13"/>
      <c r="BI25" s="413"/>
      <c r="BJ25" s="414"/>
      <c r="BL25" s="415"/>
    </row>
    <row r="26" spans="1:64" ht="14.5" outlineLevel="1" x14ac:dyDescent="0.35">
      <c r="A26" s="13"/>
      <c r="B26" s="316" t="str">
        <f>'Budget - P1'!B14</f>
        <v>P1.A.01</v>
      </c>
      <c r="C26" s="267">
        <f>'Budget - P1'!C14</f>
        <v>0</v>
      </c>
      <c r="D26" s="329">
        <f>'Budget - P1'!D14</f>
        <v>0</v>
      </c>
      <c r="E26" s="267">
        <f>'Budget - P1'!E14</f>
        <v>0</v>
      </c>
      <c r="F26" s="318">
        <f>'Budget - P1'!F14</f>
        <v>0</v>
      </c>
      <c r="G26" s="23">
        <f>'Budget - P1'!G14</f>
        <v>0</v>
      </c>
      <c r="H26" s="23">
        <f>'Budget - P1'!H14</f>
        <v>0</v>
      </c>
      <c r="I26" s="23">
        <f>'Budget - P1'!I14</f>
        <v>0</v>
      </c>
      <c r="J26" s="199">
        <f>'Budget - P1'!J14</f>
        <v>0</v>
      </c>
      <c r="K26" s="24">
        <f>'Budget - P1'!K14</f>
        <v>0</v>
      </c>
      <c r="L26" s="25">
        <f>'Budget - P1'!L14</f>
        <v>0</v>
      </c>
      <c r="M26" s="13"/>
      <c r="N26" s="179"/>
      <c r="O26" s="179"/>
      <c r="P26" s="179"/>
      <c r="Q26" s="395" t="str">
        <f t="shared" si="6"/>
        <v>ok</v>
      </c>
      <c r="R26" s="179"/>
      <c r="S26" s="168"/>
      <c r="T26" s="180"/>
      <c r="U26" s="179"/>
      <c r="V26" s="168"/>
      <c r="W26" s="180"/>
      <c r="X26" s="179"/>
      <c r="Y26" s="168"/>
      <c r="Z26" s="180"/>
      <c r="AA26" s="179"/>
      <c r="AB26" s="168"/>
      <c r="AC26" s="180"/>
      <c r="AD26" s="179"/>
      <c r="AE26" s="168"/>
      <c r="AF26" s="180"/>
      <c r="AG26" s="179"/>
      <c r="AH26" s="168"/>
      <c r="AI26" s="180"/>
      <c r="AJ26" s="179"/>
      <c r="AK26" s="168"/>
      <c r="AL26" s="180"/>
      <c r="AM26" s="179"/>
      <c r="AN26" s="168"/>
      <c r="AO26" s="180"/>
      <c r="AP26" s="179"/>
      <c r="AQ26" s="168"/>
      <c r="AR26" s="180"/>
      <c r="AS26" s="179"/>
      <c r="AT26" s="168"/>
      <c r="AU26" s="180"/>
      <c r="AV26" s="179"/>
      <c r="AW26" s="168"/>
      <c r="AX26" s="180"/>
      <c r="AY26" s="179"/>
      <c r="AZ26" s="168"/>
      <c r="BA26" s="180"/>
      <c r="BB26" s="13"/>
      <c r="BC26" s="26"/>
      <c r="BD26" s="27"/>
      <c r="BE26" s="13"/>
      <c r="BF26" s="26"/>
      <c r="BG26" s="27"/>
      <c r="BH26" s="13"/>
      <c r="BI26" s="26"/>
      <c r="BJ26" s="27"/>
      <c r="BL26" s="57"/>
    </row>
    <row r="27" spans="1:64" ht="14.5" outlineLevel="1" x14ac:dyDescent="0.35">
      <c r="A27" s="13"/>
      <c r="B27" s="316" t="str">
        <f>'Budget - P1'!B15</f>
        <v>P1.A.02</v>
      </c>
      <c r="C27" s="267">
        <f>'Budget - P1'!C15</f>
        <v>0</v>
      </c>
      <c r="D27" s="329">
        <f>'Budget - P1'!D15</f>
        <v>0</v>
      </c>
      <c r="E27" s="267">
        <f>'Budget - P1'!E15</f>
        <v>0</v>
      </c>
      <c r="F27" s="318">
        <f>'Budget - P1'!F15</f>
        <v>0</v>
      </c>
      <c r="G27" s="23">
        <f>'Budget - P1'!G15</f>
        <v>0</v>
      </c>
      <c r="H27" s="23">
        <f>'Budget - P1'!H15</f>
        <v>0</v>
      </c>
      <c r="I27" s="23">
        <f>'Budget - P1'!I15</f>
        <v>0</v>
      </c>
      <c r="J27" s="199">
        <f>'Budget - P1'!J15</f>
        <v>0</v>
      </c>
      <c r="K27" s="24">
        <f>'Budget - P1'!K15</f>
        <v>0</v>
      </c>
      <c r="L27" s="25">
        <f>'Budget - P1'!L15</f>
        <v>0</v>
      </c>
      <c r="M27" s="13"/>
      <c r="N27" s="179"/>
      <c r="O27" s="179"/>
      <c r="P27" s="179"/>
      <c r="Q27" s="395" t="str">
        <f t="shared" si="6"/>
        <v>ok</v>
      </c>
      <c r="R27" s="179"/>
      <c r="S27" s="168"/>
      <c r="T27" s="180"/>
      <c r="U27" s="179"/>
      <c r="V27" s="168"/>
      <c r="W27" s="180"/>
      <c r="X27" s="179"/>
      <c r="Y27" s="168"/>
      <c r="Z27" s="180"/>
      <c r="AA27" s="179"/>
      <c r="AB27" s="168"/>
      <c r="AC27" s="180"/>
      <c r="AD27" s="179"/>
      <c r="AE27" s="168"/>
      <c r="AF27" s="180"/>
      <c r="AG27" s="179"/>
      <c r="AH27" s="168"/>
      <c r="AI27" s="180"/>
      <c r="AJ27" s="179"/>
      <c r="AK27" s="168"/>
      <c r="AL27" s="180"/>
      <c r="AM27" s="179"/>
      <c r="AN27" s="168"/>
      <c r="AO27" s="180"/>
      <c r="AP27" s="179"/>
      <c r="AQ27" s="168"/>
      <c r="AR27" s="180"/>
      <c r="AS27" s="179"/>
      <c r="AT27" s="168"/>
      <c r="AU27" s="180"/>
      <c r="AV27" s="179"/>
      <c r="AW27" s="168"/>
      <c r="AX27" s="180"/>
      <c r="AY27" s="179"/>
      <c r="AZ27" s="168"/>
      <c r="BA27" s="180"/>
      <c r="BB27" s="13"/>
      <c r="BC27" s="26"/>
      <c r="BD27" s="27"/>
      <c r="BE27" s="13"/>
      <c r="BF27" s="26"/>
      <c r="BG27" s="27"/>
      <c r="BH27" s="13"/>
      <c r="BI27" s="26"/>
      <c r="BJ27" s="27"/>
      <c r="BL27" s="57"/>
    </row>
    <row r="28" spans="1:64" ht="14.5" outlineLevel="1" x14ac:dyDescent="0.35">
      <c r="A28" s="13"/>
      <c r="B28" s="316" t="str">
        <f>'Budget - P1'!B16</f>
        <v>P1.A.03</v>
      </c>
      <c r="C28" s="267">
        <f>'Budget - P1'!C16</f>
        <v>0</v>
      </c>
      <c r="D28" s="329">
        <f>'Budget - P1'!D16</f>
        <v>0</v>
      </c>
      <c r="E28" s="267">
        <f>'Budget - P1'!E16</f>
        <v>0</v>
      </c>
      <c r="F28" s="318">
        <f>'Budget - P1'!F16</f>
        <v>0</v>
      </c>
      <c r="G28" s="23">
        <f>'Budget - P1'!G16</f>
        <v>0</v>
      </c>
      <c r="H28" s="23">
        <f>'Budget - P1'!H16</f>
        <v>0</v>
      </c>
      <c r="I28" s="23">
        <f>'Budget - P1'!I16</f>
        <v>0</v>
      </c>
      <c r="J28" s="199">
        <f>'Budget - P1'!J16</f>
        <v>0</v>
      </c>
      <c r="K28" s="24">
        <f>'Budget - P1'!K16</f>
        <v>0</v>
      </c>
      <c r="L28" s="25">
        <f>'Budget - P1'!L16</f>
        <v>0</v>
      </c>
      <c r="M28" s="13"/>
      <c r="N28" s="179"/>
      <c r="O28" s="179"/>
      <c r="P28" s="179"/>
      <c r="Q28" s="395" t="str">
        <f t="shared" si="6"/>
        <v>ok</v>
      </c>
      <c r="R28" s="179"/>
      <c r="S28" s="168"/>
      <c r="T28" s="180"/>
      <c r="U28" s="179"/>
      <c r="V28" s="168"/>
      <c r="W28" s="180"/>
      <c r="X28" s="179"/>
      <c r="Y28" s="168"/>
      <c r="Z28" s="180"/>
      <c r="AA28" s="179"/>
      <c r="AB28" s="168"/>
      <c r="AC28" s="180"/>
      <c r="AD28" s="179"/>
      <c r="AE28" s="168"/>
      <c r="AF28" s="180"/>
      <c r="AG28" s="179"/>
      <c r="AH28" s="168"/>
      <c r="AI28" s="180"/>
      <c r="AJ28" s="179"/>
      <c r="AK28" s="168"/>
      <c r="AL28" s="180"/>
      <c r="AM28" s="179"/>
      <c r="AN28" s="168"/>
      <c r="AO28" s="180"/>
      <c r="AP28" s="179"/>
      <c r="AQ28" s="168"/>
      <c r="AR28" s="180"/>
      <c r="AS28" s="179"/>
      <c r="AT28" s="168"/>
      <c r="AU28" s="180"/>
      <c r="AV28" s="179"/>
      <c r="AW28" s="168"/>
      <c r="AX28" s="180"/>
      <c r="AY28" s="179"/>
      <c r="AZ28" s="168"/>
      <c r="BA28" s="180"/>
      <c r="BB28" s="13"/>
      <c r="BC28" s="26"/>
      <c r="BD28" s="27"/>
      <c r="BE28" s="13"/>
      <c r="BF28" s="26"/>
      <c r="BG28" s="27"/>
      <c r="BH28" s="13"/>
      <c r="BI28" s="26"/>
      <c r="BJ28" s="27"/>
      <c r="BL28" s="57"/>
    </row>
    <row r="29" spans="1:64" ht="14.5" outlineLevel="1" x14ac:dyDescent="0.35">
      <c r="A29" s="13"/>
      <c r="B29" s="316" t="str">
        <f>'Budget - P1'!B17</f>
        <v>P1.A.04</v>
      </c>
      <c r="C29" s="267">
        <f>'Budget - P1'!C17</f>
        <v>0</v>
      </c>
      <c r="D29" s="329">
        <f>'Budget - P1'!D17</f>
        <v>0</v>
      </c>
      <c r="E29" s="267">
        <f>'Budget - P1'!E17</f>
        <v>0</v>
      </c>
      <c r="F29" s="318">
        <f>'Budget - P1'!F17</f>
        <v>0</v>
      </c>
      <c r="G29" s="23">
        <f>'Budget - P1'!G17</f>
        <v>0</v>
      </c>
      <c r="H29" s="23">
        <f>'Budget - P1'!H17</f>
        <v>0</v>
      </c>
      <c r="I29" s="23">
        <f>'Budget - P1'!I17</f>
        <v>0</v>
      </c>
      <c r="J29" s="199">
        <f>'Budget - P1'!J17</f>
        <v>0</v>
      </c>
      <c r="K29" s="24">
        <f>'Budget - P1'!K17</f>
        <v>0</v>
      </c>
      <c r="L29" s="25">
        <f>'Budget - P1'!L17</f>
        <v>0</v>
      </c>
      <c r="M29" s="13"/>
      <c r="N29" s="179"/>
      <c r="O29" s="179"/>
      <c r="P29" s="179"/>
      <c r="Q29" s="395" t="str">
        <f t="shared" si="6"/>
        <v>ok</v>
      </c>
      <c r="R29" s="179"/>
      <c r="S29" s="168"/>
      <c r="T29" s="180"/>
      <c r="U29" s="179"/>
      <c r="V29" s="168"/>
      <c r="W29" s="180"/>
      <c r="X29" s="179"/>
      <c r="Y29" s="168"/>
      <c r="Z29" s="180"/>
      <c r="AA29" s="179"/>
      <c r="AB29" s="168"/>
      <c r="AC29" s="180"/>
      <c r="AD29" s="179"/>
      <c r="AE29" s="168"/>
      <c r="AF29" s="180"/>
      <c r="AG29" s="179"/>
      <c r="AH29" s="168"/>
      <c r="AI29" s="180"/>
      <c r="AJ29" s="179"/>
      <c r="AK29" s="168"/>
      <c r="AL29" s="180"/>
      <c r="AM29" s="179"/>
      <c r="AN29" s="168"/>
      <c r="AO29" s="180"/>
      <c r="AP29" s="179"/>
      <c r="AQ29" s="168"/>
      <c r="AR29" s="180"/>
      <c r="AS29" s="179"/>
      <c r="AT29" s="168"/>
      <c r="AU29" s="180"/>
      <c r="AV29" s="179"/>
      <c r="AW29" s="168"/>
      <c r="AX29" s="180"/>
      <c r="AY29" s="179"/>
      <c r="AZ29" s="168"/>
      <c r="BA29" s="180"/>
      <c r="BB29" s="13"/>
      <c r="BC29" s="26"/>
      <c r="BD29" s="27"/>
      <c r="BE29" s="13"/>
      <c r="BF29" s="26"/>
      <c r="BG29" s="27"/>
      <c r="BH29" s="13"/>
      <c r="BI29" s="26"/>
      <c r="BJ29" s="27"/>
      <c r="BL29" s="57"/>
    </row>
    <row r="30" spans="1:64" ht="14.5" outlineLevel="1" x14ac:dyDescent="0.35">
      <c r="A30" s="13"/>
      <c r="B30" s="316" t="str">
        <f>'Budget - P1'!B18</f>
        <v>P1.A.05</v>
      </c>
      <c r="C30" s="267">
        <f>'Budget - P1'!C18</f>
        <v>0</v>
      </c>
      <c r="D30" s="329">
        <f>'Budget - P1'!D18</f>
        <v>0</v>
      </c>
      <c r="E30" s="267">
        <f>'Budget - P1'!E18</f>
        <v>0</v>
      </c>
      <c r="F30" s="318">
        <f>'Budget - P1'!F18</f>
        <v>0</v>
      </c>
      <c r="G30" s="23">
        <f>'Budget - P1'!G18</f>
        <v>0</v>
      </c>
      <c r="H30" s="23">
        <f>'Budget - P1'!H18</f>
        <v>0</v>
      </c>
      <c r="I30" s="23">
        <f>'Budget - P1'!I18</f>
        <v>0</v>
      </c>
      <c r="J30" s="199">
        <f>'Budget - P1'!J18</f>
        <v>0</v>
      </c>
      <c r="K30" s="24">
        <f>'Budget - P1'!K18</f>
        <v>0</v>
      </c>
      <c r="L30" s="25">
        <f>'Budget - P1'!L18</f>
        <v>0</v>
      </c>
      <c r="M30" s="13"/>
      <c r="N30" s="179"/>
      <c r="O30" s="179"/>
      <c r="P30" s="179"/>
      <c r="Q30" s="395" t="str">
        <f t="shared" si="6"/>
        <v>ok</v>
      </c>
      <c r="R30" s="179"/>
      <c r="S30" s="168"/>
      <c r="T30" s="180"/>
      <c r="U30" s="179"/>
      <c r="V30" s="168"/>
      <c r="W30" s="180"/>
      <c r="X30" s="179"/>
      <c r="Y30" s="168"/>
      <c r="Z30" s="180"/>
      <c r="AA30" s="179"/>
      <c r="AB30" s="168"/>
      <c r="AC30" s="180"/>
      <c r="AD30" s="179"/>
      <c r="AE30" s="168"/>
      <c r="AF30" s="180"/>
      <c r="AG30" s="179"/>
      <c r="AH30" s="168"/>
      <c r="AI30" s="180"/>
      <c r="AJ30" s="179"/>
      <c r="AK30" s="168"/>
      <c r="AL30" s="180"/>
      <c r="AM30" s="179"/>
      <c r="AN30" s="168"/>
      <c r="AO30" s="180"/>
      <c r="AP30" s="179"/>
      <c r="AQ30" s="168"/>
      <c r="AR30" s="180"/>
      <c r="AS30" s="179"/>
      <c r="AT30" s="168"/>
      <c r="AU30" s="180"/>
      <c r="AV30" s="179"/>
      <c r="AW30" s="168"/>
      <c r="AX30" s="180"/>
      <c r="AY30" s="179"/>
      <c r="AZ30" s="168"/>
      <c r="BA30" s="180"/>
      <c r="BB30" s="13"/>
      <c r="BC30" s="26"/>
      <c r="BD30" s="27"/>
      <c r="BE30" s="13"/>
      <c r="BF30" s="26"/>
      <c r="BG30" s="27"/>
      <c r="BH30" s="13"/>
      <c r="BI30" s="26"/>
      <c r="BJ30" s="27"/>
      <c r="BL30" s="57"/>
    </row>
    <row r="31" spans="1:64" ht="14.5" outlineLevel="1" x14ac:dyDescent="0.35">
      <c r="A31" s="13"/>
      <c r="B31" s="316" t="str">
        <f>'Budget - P1'!B19</f>
        <v>P1.A.06</v>
      </c>
      <c r="C31" s="267">
        <f>'Budget - P1'!C19</f>
        <v>0</v>
      </c>
      <c r="D31" s="329">
        <f>'Budget - P1'!D19</f>
        <v>0</v>
      </c>
      <c r="E31" s="267">
        <f>'Budget - P1'!E19</f>
        <v>0</v>
      </c>
      <c r="F31" s="318">
        <f>'Budget - P1'!F19</f>
        <v>0</v>
      </c>
      <c r="G31" s="23">
        <f>'Budget - P1'!G19</f>
        <v>0</v>
      </c>
      <c r="H31" s="23">
        <f>'Budget - P1'!H19</f>
        <v>0</v>
      </c>
      <c r="I31" s="23">
        <f>'Budget - P1'!I19</f>
        <v>0</v>
      </c>
      <c r="J31" s="199">
        <f>'Budget - P1'!J19</f>
        <v>0</v>
      </c>
      <c r="K31" s="24">
        <f>'Budget - P1'!K19</f>
        <v>0</v>
      </c>
      <c r="L31" s="25">
        <f>'Budget - P1'!L19</f>
        <v>0</v>
      </c>
      <c r="M31" s="13"/>
      <c r="N31" s="179"/>
      <c r="O31" s="179"/>
      <c r="P31" s="179"/>
      <c r="Q31" s="395" t="str">
        <f t="shared" si="6"/>
        <v>ok</v>
      </c>
      <c r="R31" s="179"/>
      <c r="S31" s="168"/>
      <c r="T31" s="180"/>
      <c r="U31" s="179"/>
      <c r="V31" s="168"/>
      <c r="W31" s="180"/>
      <c r="X31" s="179"/>
      <c r="Y31" s="168"/>
      <c r="Z31" s="180"/>
      <c r="AA31" s="179"/>
      <c r="AB31" s="168"/>
      <c r="AC31" s="180"/>
      <c r="AD31" s="179"/>
      <c r="AE31" s="168"/>
      <c r="AF31" s="180"/>
      <c r="AG31" s="179"/>
      <c r="AH31" s="168"/>
      <c r="AI31" s="180"/>
      <c r="AJ31" s="179"/>
      <c r="AK31" s="168"/>
      <c r="AL31" s="180"/>
      <c r="AM31" s="179"/>
      <c r="AN31" s="168"/>
      <c r="AO31" s="180"/>
      <c r="AP31" s="179"/>
      <c r="AQ31" s="168"/>
      <c r="AR31" s="180"/>
      <c r="AS31" s="179"/>
      <c r="AT31" s="168"/>
      <c r="AU31" s="180"/>
      <c r="AV31" s="179"/>
      <c r="AW31" s="168"/>
      <c r="AX31" s="180"/>
      <c r="AY31" s="179"/>
      <c r="AZ31" s="168"/>
      <c r="BA31" s="180"/>
      <c r="BB31" s="13"/>
      <c r="BC31" s="26"/>
      <c r="BD31" s="27"/>
      <c r="BE31" s="13"/>
      <c r="BF31" s="26"/>
      <c r="BG31" s="27"/>
      <c r="BH31" s="13"/>
      <c r="BI31" s="26"/>
      <c r="BJ31" s="27"/>
      <c r="BL31" s="57"/>
    </row>
    <row r="32" spans="1:64" ht="14.5" outlineLevel="1" x14ac:dyDescent="0.35">
      <c r="A32" s="13"/>
      <c r="B32" s="316" t="str">
        <f>'Budget - P1'!B20</f>
        <v>P1.A.07</v>
      </c>
      <c r="C32" s="267">
        <f>'Budget - P1'!C20</f>
        <v>0</v>
      </c>
      <c r="D32" s="329">
        <f>'Budget - P1'!D20</f>
        <v>0</v>
      </c>
      <c r="E32" s="267">
        <f>'Budget - P1'!E20</f>
        <v>0</v>
      </c>
      <c r="F32" s="318">
        <f>'Budget - P1'!F20</f>
        <v>0</v>
      </c>
      <c r="G32" s="23">
        <f>'Budget - P1'!G20</f>
        <v>0</v>
      </c>
      <c r="H32" s="23">
        <f>'Budget - P1'!H20</f>
        <v>0</v>
      </c>
      <c r="I32" s="23">
        <f>'Budget - P1'!I20</f>
        <v>0</v>
      </c>
      <c r="J32" s="199">
        <f>'Budget - P1'!J20</f>
        <v>0</v>
      </c>
      <c r="K32" s="24">
        <f>'Budget - P1'!K20</f>
        <v>0</v>
      </c>
      <c r="L32" s="25">
        <f>'Budget - P1'!L20</f>
        <v>0</v>
      </c>
      <c r="M32" s="13"/>
      <c r="N32" s="179"/>
      <c r="O32" s="179"/>
      <c r="P32" s="179"/>
      <c r="Q32" s="395" t="str">
        <f t="shared" si="6"/>
        <v>ok</v>
      </c>
      <c r="R32" s="179"/>
      <c r="S32" s="168"/>
      <c r="T32" s="180"/>
      <c r="U32" s="179"/>
      <c r="V32" s="168"/>
      <c r="W32" s="180"/>
      <c r="X32" s="179"/>
      <c r="Y32" s="168"/>
      <c r="Z32" s="180"/>
      <c r="AA32" s="179"/>
      <c r="AB32" s="168"/>
      <c r="AC32" s="180"/>
      <c r="AD32" s="179"/>
      <c r="AE32" s="168"/>
      <c r="AF32" s="180"/>
      <c r="AG32" s="179"/>
      <c r="AH32" s="168"/>
      <c r="AI32" s="180"/>
      <c r="AJ32" s="179"/>
      <c r="AK32" s="168"/>
      <c r="AL32" s="180"/>
      <c r="AM32" s="179"/>
      <c r="AN32" s="168"/>
      <c r="AO32" s="180"/>
      <c r="AP32" s="179"/>
      <c r="AQ32" s="168"/>
      <c r="AR32" s="180"/>
      <c r="AS32" s="179"/>
      <c r="AT32" s="168"/>
      <c r="AU32" s="180"/>
      <c r="AV32" s="179"/>
      <c r="AW32" s="168"/>
      <c r="AX32" s="180"/>
      <c r="AY32" s="179"/>
      <c r="AZ32" s="168"/>
      <c r="BA32" s="180"/>
      <c r="BB32" s="13"/>
      <c r="BC32" s="26"/>
      <c r="BD32" s="27"/>
      <c r="BE32" s="13"/>
      <c r="BF32" s="26"/>
      <c r="BG32" s="27"/>
      <c r="BH32" s="13"/>
      <c r="BI32" s="26"/>
      <c r="BJ32" s="27"/>
      <c r="BL32" s="57"/>
    </row>
    <row r="33" spans="1:64" ht="14.5" outlineLevel="1" x14ac:dyDescent="0.35">
      <c r="A33" s="13"/>
      <c r="B33" s="316" t="str">
        <f>'Budget - P1'!B21</f>
        <v>P1.A.08</v>
      </c>
      <c r="C33" s="267">
        <f>'Budget - P1'!C21</f>
        <v>0</v>
      </c>
      <c r="D33" s="329">
        <f>'Budget - P1'!D21</f>
        <v>0</v>
      </c>
      <c r="E33" s="267">
        <f>'Budget - P1'!E21</f>
        <v>0</v>
      </c>
      <c r="F33" s="318">
        <f>'Budget - P1'!F21</f>
        <v>0</v>
      </c>
      <c r="G33" s="23">
        <f>'Budget - P1'!G21</f>
        <v>0</v>
      </c>
      <c r="H33" s="23">
        <f>'Budget - P1'!H21</f>
        <v>0</v>
      </c>
      <c r="I33" s="23">
        <f>'Budget - P1'!I21</f>
        <v>0</v>
      </c>
      <c r="J33" s="199">
        <f>'Budget - P1'!J21</f>
        <v>0</v>
      </c>
      <c r="K33" s="24">
        <f>'Budget - P1'!K21</f>
        <v>0</v>
      </c>
      <c r="L33" s="25">
        <f>'Budget - P1'!L21</f>
        <v>0</v>
      </c>
      <c r="M33" s="13"/>
      <c r="N33" s="179"/>
      <c r="O33" s="179"/>
      <c r="P33" s="179"/>
      <c r="Q33" s="395" t="str">
        <f t="shared" si="6"/>
        <v>ok</v>
      </c>
      <c r="R33" s="179"/>
      <c r="S33" s="168"/>
      <c r="T33" s="180"/>
      <c r="U33" s="179"/>
      <c r="V33" s="168"/>
      <c r="W33" s="180"/>
      <c r="X33" s="179"/>
      <c r="Y33" s="168"/>
      <c r="Z33" s="180"/>
      <c r="AA33" s="179"/>
      <c r="AB33" s="168"/>
      <c r="AC33" s="180"/>
      <c r="AD33" s="179"/>
      <c r="AE33" s="168"/>
      <c r="AF33" s="180"/>
      <c r="AG33" s="179"/>
      <c r="AH33" s="168"/>
      <c r="AI33" s="180"/>
      <c r="AJ33" s="179"/>
      <c r="AK33" s="168"/>
      <c r="AL33" s="180"/>
      <c r="AM33" s="179"/>
      <c r="AN33" s="168"/>
      <c r="AO33" s="180"/>
      <c r="AP33" s="179"/>
      <c r="AQ33" s="168"/>
      <c r="AR33" s="180"/>
      <c r="AS33" s="179"/>
      <c r="AT33" s="168"/>
      <c r="AU33" s="180"/>
      <c r="AV33" s="179"/>
      <c r="AW33" s="168"/>
      <c r="AX33" s="180"/>
      <c r="AY33" s="179"/>
      <c r="AZ33" s="168"/>
      <c r="BA33" s="180"/>
      <c r="BB33" s="13"/>
      <c r="BC33" s="26"/>
      <c r="BD33" s="27"/>
      <c r="BE33" s="13"/>
      <c r="BF33" s="26"/>
      <c r="BG33" s="27"/>
      <c r="BH33" s="13"/>
      <c r="BI33" s="26"/>
      <c r="BJ33" s="27"/>
      <c r="BL33" s="57"/>
    </row>
    <row r="34" spans="1:64" ht="14.5" outlineLevel="1" x14ac:dyDescent="0.35">
      <c r="A34" s="13"/>
      <c r="B34" s="316" t="str">
        <f>'Budget - P1'!B22</f>
        <v>P1.A.09</v>
      </c>
      <c r="C34" s="267">
        <f>'Budget - P1'!C22</f>
        <v>0</v>
      </c>
      <c r="D34" s="329">
        <f>'Budget - P1'!D22</f>
        <v>0</v>
      </c>
      <c r="E34" s="267">
        <f>'Budget - P1'!E22</f>
        <v>0</v>
      </c>
      <c r="F34" s="318">
        <f>'Budget - P1'!F22</f>
        <v>0</v>
      </c>
      <c r="G34" s="23">
        <f>'Budget - P1'!G22</f>
        <v>0</v>
      </c>
      <c r="H34" s="23">
        <f>'Budget - P1'!H22</f>
        <v>0</v>
      </c>
      <c r="I34" s="23">
        <f>'Budget - P1'!I22</f>
        <v>0</v>
      </c>
      <c r="J34" s="199">
        <f>'Budget - P1'!J22</f>
        <v>0</v>
      </c>
      <c r="K34" s="24">
        <f>'Budget - P1'!K22</f>
        <v>0</v>
      </c>
      <c r="L34" s="25">
        <f>'Budget - P1'!L22</f>
        <v>0</v>
      </c>
      <c r="M34" s="13"/>
      <c r="N34" s="179"/>
      <c r="O34" s="179"/>
      <c r="P34" s="179"/>
      <c r="Q34" s="395" t="str">
        <f t="shared" si="6"/>
        <v>ok</v>
      </c>
      <c r="R34" s="179"/>
      <c r="S34" s="168"/>
      <c r="T34" s="180"/>
      <c r="U34" s="179"/>
      <c r="V34" s="168"/>
      <c r="W34" s="180"/>
      <c r="X34" s="179"/>
      <c r="Y34" s="168"/>
      <c r="Z34" s="180"/>
      <c r="AA34" s="179"/>
      <c r="AB34" s="168"/>
      <c r="AC34" s="180"/>
      <c r="AD34" s="179"/>
      <c r="AE34" s="168"/>
      <c r="AF34" s="180"/>
      <c r="AG34" s="179"/>
      <c r="AH34" s="168"/>
      <c r="AI34" s="180"/>
      <c r="AJ34" s="179"/>
      <c r="AK34" s="168"/>
      <c r="AL34" s="180"/>
      <c r="AM34" s="179"/>
      <c r="AN34" s="168"/>
      <c r="AO34" s="180"/>
      <c r="AP34" s="179"/>
      <c r="AQ34" s="168"/>
      <c r="AR34" s="180"/>
      <c r="AS34" s="179"/>
      <c r="AT34" s="168"/>
      <c r="AU34" s="180"/>
      <c r="AV34" s="179"/>
      <c r="AW34" s="168"/>
      <c r="AX34" s="180"/>
      <c r="AY34" s="179"/>
      <c r="AZ34" s="168"/>
      <c r="BA34" s="180"/>
      <c r="BB34" s="13"/>
      <c r="BC34" s="26"/>
      <c r="BD34" s="27"/>
      <c r="BE34" s="13"/>
      <c r="BF34" s="26"/>
      <c r="BG34" s="27"/>
      <c r="BH34" s="13"/>
      <c r="BI34" s="26"/>
      <c r="BJ34" s="27"/>
      <c r="BL34" s="57"/>
    </row>
    <row r="35" spans="1:64" ht="14.5" outlineLevel="1" x14ac:dyDescent="0.35">
      <c r="A35" s="13"/>
      <c r="B35" s="316" t="str">
        <f>'Budget - P1'!B23</f>
        <v>P1.A.10</v>
      </c>
      <c r="C35" s="267">
        <f>'Budget - P1'!C23</f>
        <v>0</v>
      </c>
      <c r="D35" s="329">
        <f>'Budget - P1'!D23</f>
        <v>0</v>
      </c>
      <c r="E35" s="267">
        <f>'Budget - P1'!E23</f>
        <v>0</v>
      </c>
      <c r="F35" s="318">
        <f>'Budget - P1'!F23</f>
        <v>0</v>
      </c>
      <c r="G35" s="23">
        <f>'Budget - P1'!G23</f>
        <v>0</v>
      </c>
      <c r="H35" s="23">
        <f>'Budget - P1'!H23</f>
        <v>0</v>
      </c>
      <c r="I35" s="23">
        <f>'Budget - P1'!I23</f>
        <v>0</v>
      </c>
      <c r="J35" s="199">
        <f>'Budget - P1'!J23</f>
        <v>0</v>
      </c>
      <c r="K35" s="24">
        <f>'Budget - P1'!K23</f>
        <v>0</v>
      </c>
      <c r="L35" s="25">
        <f>'Budget - P1'!L23</f>
        <v>0</v>
      </c>
      <c r="M35" s="13"/>
      <c r="N35" s="179"/>
      <c r="O35" s="179"/>
      <c r="P35" s="179"/>
      <c r="Q35" s="395" t="str">
        <f t="shared" si="6"/>
        <v>ok</v>
      </c>
      <c r="R35" s="179"/>
      <c r="S35" s="168"/>
      <c r="T35" s="180"/>
      <c r="U35" s="179"/>
      <c r="V35" s="168"/>
      <c r="W35" s="180"/>
      <c r="X35" s="179"/>
      <c r="Y35" s="168"/>
      <c r="Z35" s="180"/>
      <c r="AA35" s="179"/>
      <c r="AB35" s="168"/>
      <c r="AC35" s="180"/>
      <c r="AD35" s="179"/>
      <c r="AE35" s="168"/>
      <c r="AF35" s="180"/>
      <c r="AG35" s="179"/>
      <c r="AH35" s="168"/>
      <c r="AI35" s="180"/>
      <c r="AJ35" s="179"/>
      <c r="AK35" s="168"/>
      <c r="AL35" s="180"/>
      <c r="AM35" s="179"/>
      <c r="AN35" s="168"/>
      <c r="AO35" s="180"/>
      <c r="AP35" s="179"/>
      <c r="AQ35" s="168"/>
      <c r="AR35" s="180"/>
      <c r="AS35" s="179"/>
      <c r="AT35" s="168"/>
      <c r="AU35" s="180"/>
      <c r="AV35" s="179"/>
      <c r="AW35" s="168"/>
      <c r="AX35" s="180"/>
      <c r="AY35" s="179"/>
      <c r="AZ35" s="168"/>
      <c r="BA35" s="180"/>
      <c r="BB35" s="13"/>
      <c r="BC35" s="26"/>
      <c r="BD35" s="27"/>
      <c r="BE35" s="13"/>
      <c r="BF35" s="26"/>
      <c r="BG35" s="27"/>
      <c r="BH35" s="13"/>
      <c r="BI35" s="26"/>
      <c r="BJ35" s="27"/>
      <c r="BL35" s="57"/>
    </row>
    <row r="36" spans="1:64" ht="15" customHeight="1" x14ac:dyDescent="0.35">
      <c r="A36" s="13"/>
      <c r="B36" s="416" t="str">
        <f>CONCATENATE('Budget - P2'!D2," - ",'Budget consortium'!B13)</f>
        <v>Partner 2 - A. ACTIVITÉS DE PROJET</v>
      </c>
      <c r="C36" s="417"/>
      <c r="D36" s="417"/>
      <c r="E36" s="417"/>
      <c r="F36" s="417"/>
      <c r="G36" s="417"/>
      <c r="H36" s="417"/>
      <c r="I36" s="417"/>
      <c r="J36" s="417"/>
      <c r="K36" s="417"/>
      <c r="L36" s="418">
        <f>SUM(L37:L46)</f>
        <v>0</v>
      </c>
      <c r="M36" s="20"/>
      <c r="N36" s="418">
        <f t="shared" ref="N36:P36" si="17">SUM(N37:N46)</f>
        <v>0</v>
      </c>
      <c r="O36" s="418">
        <f t="shared" si="17"/>
        <v>0</v>
      </c>
      <c r="P36" s="418">
        <f t="shared" si="17"/>
        <v>0</v>
      </c>
      <c r="Q36" s="395" t="str">
        <f t="shared" si="6"/>
        <v>ok</v>
      </c>
      <c r="R36" s="410"/>
      <c r="S36" s="411"/>
      <c r="T36" s="412"/>
      <c r="U36" s="410"/>
      <c r="V36" s="411"/>
      <c r="W36" s="412"/>
      <c r="X36" s="410"/>
      <c r="Y36" s="411"/>
      <c r="Z36" s="412"/>
      <c r="AA36" s="410"/>
      <c r="AB36" s="411"/>
      <c r="AC36" s="412"/>
      <c r="AD36" s="410"/>
      <c r="AE36" s="411"/>
      <c r="AF36" s="412"/>
      <c r="AG36" s="410"/>
      <c r="AH36" s="411"/>
      <c r="AI36" s="412"/>
      <c r="AJ36" s="410"/>
      <c r="AK36" s="411"/>
      <c r="AL36" s="412"/>
      <c r="AM36" s="410"/>
      <c r="AN36" s="411"/>
      <c r="AO36" s="412"/>
      <c r="AP36" s="410"/>
      <c r="AQ36" s="411"/>
      <c r="AR36" s="412"/>
      <c r="AS36" s="410"/>
      <c r="AT36" s="411"/>
      <c r="AU36" s="412"/>
      <c r="AV36" s="410"/>
      <c r="AW36" s="411"/>
      <c r="AX36" s="412"/>
      <c r="AY36" s="410"/>
      <c r="AZ36" s="411"/>
      <c r="BA36" s="412"/>
      <c r="BB36" s="13"/>
      <c r="BC36" s="413"/>
      <c r="BD36" s="414"/>
      <c r="BE36" s="13"/>
      <c r="BF36" s="413"/>
      <c r="BG36" s="414"/>
      <c r="BH36" s="13"/>
      <c r="BI36" s="413"/>
      <c r="BJ36" s="414"/>
      <c r="BL36" s="415"/>
    </row>
    <row r="37" spans="1:64" ht="14.5" outlineLevel="1" x14ac:dyDescent="0.35">
      <c r="A37" s="13"/>
      <c r="B37" s="316" t="str">
        <f>'Budget - P2'!B14</f>
        <v>P2.A.01</v>
      </c>
      <c r="C37" s="267">
        <f>'Budget - P2'!C14</f>
        <v>0</v>
      </c>
      <c r="D37" s="329">
        <f>'Budget - P2'!D14</f>
        <v>0</v>
      </c>
      <c r="E37" s="267">
        <f>'Budget - P2'!E14</f>
        <v>0</v>
      </c>
      <c r="F37" s="318">
        <f>'Budget - P2'!F14</f>
        <v>0</v>
      </c>
      <c r="G37" s="23">
        <f>'Budget - P2'!G14</f>
        <v>0</v>
      </c>
      <c r="H37" s="23">
        <f>'Budget - P2'!H14</f>
        <v>0</v>
      </c>
      <c r="I37" s="23">
        <f>'Budget - P2'!I14</f>
        <v>0</v>
      </c>
      <c r="J37" s="199">
        <f>'Budget - P2'!J14</f>
        <v>0</v>
      </c>
      <c r="K37" s="24">
        <f>'Budget - P2'!K14</f>
        <v>0</v>
      </c>
      <c r="L37" s="25">
        <f>'Budget - P2'!L14</f>
        <v>0</v>
      </c>
      <c r="M37" s="13"/>
      <c r="N37" s="179"/>
      <c r="O37" s="179"/>
      <c r="P37" s="179"/>
      <c r="Q37" s="395" t="str">
        <f t="shared" si="6"/>
        <v>ok</v>
      </c>
      <c r="R37" s="179"/>
      <c r="S37" s="168"/>
      <c r="T37" s="180"/>
      <c r="U37" s="179"/>
      <c r="V37" s="168"/>
      <c r="W37" s="180"/>
      <c r="X37" s="179"/>
      <c r="Y37" s="168"/>
      <c r="Z37" s="180"/>
      <c r="AA37" s="179"/>
      <c r="AB37" s="168"/>
      <c r="AC37" s="180"/>
      <c r="AD37" s="179"/>
      <c r="AE37" s="168"/>
      <c r="AF37" s="180"/>
      <c r="AG37" s="179"/>
      <c r="AH37" s="168"/>
      <c r="AI37" s="180"/>
      <c r="AJ37" s="179"/>
      <c r="AK37" s="168"/>
      <c r="AL37" s="180"/>
      <c r="AM37" s="179"/>
      <c r="AN37" s="168"/>
      <c r="AO37" s="180"/>
      <c r="AP37" s="179"/>
      <c r="AQ37" s="168"/>
      <c r="AR37" s="180"/>
      <c r="AS37" s="179"/>
      <c r="AT37" s="168"/>
      <c r="AU37" s="180"/>
      <c r="AV37" s="179"/>
      <c r="AW37" s="168"/>
      <c r="AX37" s="180"/>
      <c r="AY37" s="179"/>
      <c r="AZ37" s="168"/>
      <c r="BA37" s="180"/>
      <c r="BB37" s="13"/>
      <c r="BC37" s="26"/>
      <c r="BD37" s="27"/>
      <c r="BE37" s="13"/>
      <c r="BF37" s="26"/>
      <c r="BG37" s="27"/>
      <c r="BH37" s="13"/>
      <c r="BI37" s="26"/>
      <c r="BJ37" s="27"/>
      <c r="BL37" s="57"/>
    </row>
    <row r="38" spans="1:64" ht="14.5" outlineLevel="1" x14ac:dyDescent="0.35">
      <c r="A38" s="13"/>
      <c r="B38" s="316" t="str">
        <f>'Budget - P2'!B15</f>
        <v>P2.A.02</v>
      </c>
      <c r="C38" s="267">
        <f>'Budget - P2'!C15</f>
        <v>0</v>
      </c>
      <c r="D38" s="329">
        <f>'Budget - P2'!D15</f>
        <v>0</v>
      </c>
      <c r="E38" s="267">
        <f>'Budget - P2'!E15</f>
        <v>0</v>
      </c>
      <c r="F38" s="318">
        <f>'Budget - P2'!F15</f>
        <v>0</v>
      </c>
      <c r="G38" s="23">
        <f>'Budget - P2'!G15</f>
        <v>0</v>
      </c>
      <c r="H38" s="23">
        <f>'Budget - P2'!H15</f>
        <v>0</v>
      </c>
      <c r="I38" s="23">
        <f>'Budget - P2'!I15</f>
        <v>0</v>
      </c>
      <c r="J38" s="199">
        <f>'Budget - P2'!J15</f>
        <v>0</v>
      </c>
      <c r="K38" s="24">
        <f>'Budget - P2'!K15</f>
        <v>0</v>
      </c>
      <c r="L38" s="25">
        <f>'Budget - P2'!L15</f>
        <v>0</v>
      </c>
      <c r="M38" s="13"/>
      <c r="N38" s="179"/>
      <c r="O38" s="179"/>
      <c r="P38" s="179"/>
      <c r="Q38" s="395" t="str">
        <f t="shared" si="6"/>
        <v>ok</v>
      </c>
      <c r="R38" s="179"/>
      <c r="S38" s="168"/>
      <c r="T38" s="180"/>
      <c r="U38" s="179"/>
      <c r="V38" s="168"/>
      <c r="W38" s="180"/>
      <c r="X38" s="179"/>
      <c r="Y38" s="168"/>
      <c r="Z38" s="180"/>
      <c r="AA38" s="179"/>
      <c r="AB38" s="168"/>
      <c r="AC38" s="180"/>
      <c r="AD38" s="179"/>
      <c r="AE38" s="168"/>
      <c r="AF38" s="180"/>
      <c r="AG38" s="179"/>
      <c r="AH38" s="168"/>
      <c r="AI38" s="180"/>
      <c r="AJ38" s="179"/>
      <c r="AK38" s="168"/>
      <c r="AL38" s="180"/>
      <c r="AM38" s="179"/>
      <c r="AN38" s="168"/>
      <c r="AO38" s="180"/>
      <c r="AP38" s="179"/>
      <c r="AQ38" s="168"/>
      <c r="AR38" s="180"/>
      <c r="AS38" s="179"/>
      <c r="AT38" s="168"/>
      <c r="AU38" s="180"/>
      <c r="AV38" s="179"/>
      <c r="AW38" s="168"/>
      <c r="AX38" s="180"/>
      <c r="AY38" s="179"/>
      <c r="AZ38" s="168"/>
      <c r="BA38" s="180"/>
      <c r="BB38" s="13"/>
      <c r="BC38" s="26"/>
      <c r="BD38" s="27"/>
      <c r="BE38" s="13"/>
      <c r="BF38" s="26"/>
      <c r="BG38" s="27"/>
      <c r="BH38" s="13"/>
      <c r="BI38" s="26"/>
      <c r="BJ38" s="27"/>
      <c r="BL38" s="57"/>
    </row>
    <row r="39" spans="1:64" ht="14.5" outlineLevel="1" x14ac:dyDescent="0.35">
      <c r="A39" s="13"/>
      <c r="B39" s="316" t="str">
        <f>'Budget - P2'!B16</f>
        <v>P2.A.03</v>
      </c>
      <c r="C39" s="267">
        <f>'Budget - P2'!C16</f>
        <v>0</v>
      </c>
      <c r="D39" s="329">
        <f>'Budget - P2'!D16</f>
        <v>0</v>
      </c>
      <c r="E39" s="267">
        <f>'Budget - P2'!E16</f>
        <v>0</v>
      </c>
      <c r="F39" s="318">
        <f>'Budget - P2'!F16</f>
        <v>0</v>
      </c>
      <c r="G39" s="23">
        <f>'Budget - P2'!G16</f>
        <v>0</v>
      </c>
      <c r="H39" s="23">
        <f>'Budget - P2'!H16</f>
        <v>0</v>
      </c>
      <c r="I39" s="23">
        <f>'Budget - P2'!I16</f>
        <v>0</v>
      </c>
      <c r="J39" s="199">
        <f>'Budget - P2'!J16</f>
        <v>0</v>
      </c>
      <c r="K39" s="24">
        <f>'Budget - P2'!K16</f>
        <v>0</v>
      </c>
      <c r="L39" s="25">
        <f>'Budget - P2'!L16</f>
        <v>0</v>
      </c>
      <c r="M39" s="13"/>
      <c r="N39" s="179"/>
      <c r="O39" s="179"/>
      <c r="P39" s="179"/>
      <c r="Q39" s="395" t="str">
        <f t="shared" si="6"/>
        <v>ok</v>
      </c>
      <c r="R39" s="179"/>
      <c r="S39" s="168"/>
      <c r="T39" s="180"/>
      <c r="U39" s="179"/>
      <c r="V39" s="168"/>
      <c r="W39" s="180"/>
      <c r="X39" s="179"/>
      <c r="Y39" s="168"/>
      <c r="Z39" s="180"/>
      <c r="AA39" s="179"/>
      <c r="AB39" s="168"/>
      <c r="AC39" s="180"/>
      <c r="AD39" s="179"/>
      <c r="AE39" s="168"/>
      <c r="AF39" s="180"/>
      <c r="AG39" s="179"/>
      <c r="AH39" s="168"/>
      <c r="AI39" s="180"/>
      <c r="AJ39" s="179"/>
      <c r="AK39" s="168"/>
      <c r="AL39" s="180"/>
      <c r="AM39" s="179"/>
      <c r="AN39" s="168"/>
      <c r="AO39" s="180"/>
      <c r="AP39" s="179"/>
      <c r="AQ39" s="168"/>
      <c r="AR39" s="180"/>
      <c r="AS39" s="179"/>
      <c r="AT39" s="168"/>
      <c r="AU39" s="180"/>
      <c r="AV39" s="179"/>
      <c r="AW39" s="168"/>
      <c r="AX39" s="180"/>
      <c r="AY39" s="179"/>
      <c r="AZ39" s="168"/>
      <c r="BA39" s="180"/>
      <c r="BB39" s="13"/>
      <c r="BC39" s="26"/>
      <c r="BD39" s="27"/>
      <c r="BE39" s="13"/>
      <c r="BF39" s="26"/>
      <c r="BG39" s="27"/>
      <c r="BH39" s="13"/>
      <c r="BI39" s="26"/>
      <c r="BJ39" s="27"/>
      <c r="BL39" s="57"/>
    </row>
    <row r="40" spans="1:64" ht="14.5" outlineLevel="1" x14ac:dyDescent="0.35">
      <c r="A40" s="13"/>
      <c r="B40" s="316" t="str">
        <f>'Budget - P2'!B17</f>
        <v>P2.A.04</v>
      </c>
      <c r="C40" s="267">
        <f>'Budget - P2'!C17</f>
        <v>0</v>
      </c>
      <c r="D40" s="329">
        <f>'Budget - P2'!D17</f>
        <v>0</v>
      </c>
      <c r="E40" s="267">
        <f>'Budget - P2'!E17</f>
        <v>0</v>
      </c>
      <c r="F40" s="318">
        <f>'Budget - P2'!F17</f>
        <v>0</v>
      </c>
      <c r="G40" s="23">
        <f>'Budget - P2'!G17</f>
        <v>0</v>
      </c>
      <c r="H40" s="23">
        <f>'Budget - P2'!H17</f>
        <v>0</v>
      </c>
      <c r="I40" s="23">
        <f>'Budget - P2'!I17</f>
        <v>0</v>
      </c>
      <c r="J40" s="199">
        <f>'Budget - P2'!J17</f>
        <v>0</v>
      </c>
      <c r="K40" s="24">
        <f>'Budget - P2'!K17</f>
        <v>0</v>
      </c>
      <c r="L40" s="25">
        <f>'Budget - P2'!L17</f>
        <v>0</v>
      </c>
      <c r="M40" s="13"/>
      <c r="N40" s="179"/>
      <c r="O40" s="179"/>
      <c r="P40" s="179"/>
      <c r="Q40" s="395" t="str">
        <f t="shared" si="6"/>
        <v>ok</v>
      </c>
      <c r="R40" s="179"/>
      <c r="S40" s="168"/>
      <c r="T40" s="180"/>
      <c r="U40" s="179"/>
      <c r="V40" s="168"/>
      <c r="W40" s="180"/>
      <c r="X40" s="179"/>
      <c r="Y40" s="168"/>
      <c r="Z40" s="180"/>
      <c r="AA40" s="179"/>
      <c r="AB40" s="168"/>
      <c r="AC40" s="180"/>
      <c r="AD40" s="179"/>
      <c r="AE40" s="168"/>
      <c r="AF40" s="180"/>
      <c r="AG40" s="179"/>
      <c r="AH40" s="168"/>
      <c r="AI40" s="180"/>
      <c r="AJ40" s="179"/>
      <c r="AK40" s="168"/>
      <c r="AL40" s="180"/>
      <c r="AM40" s="179"/>
      <c r="AN40" s="168"/>
      <c r="AO40" s="180"/>
      <c r="AP40" s="179"/>
      <c r="AQ40" s="168"/>
      <c r="AR40" s="180"/>
      <c r="AS40" s="179"/>
      <c r="AT40" s="168"/>
      <c r="AU40" s="180"/>
      <c r="AV40" s="179"/>
      <c r="AW40" s="168"/>
      <c r="AX40" s="180"/>
      <c r="AY40" s="179"/>
      <c r="AZ40" s="168"/>
      <c r="BA40" s="180"/>
      <c r="BB40" s="13"/>
      <c r="BC40" s="26"/>
      <c r="BD40" s="27"/>
      <c r="BE40" s="13"/>
      <c r="BF40" s="26"/>
      <c r="BG40" s="27"/>
      <c r="BH40" s="13"/>
      <c r="BI40" s="26"/>
      <c r="BJ40" s="27"/>
      <c r="BL40" s="57"/>
    </row>
    <row r="41" spans="1:64" ht="14.5" outlineLevel="1" x14ac:dyDescent="0.35">
      <c r="A41" s="13"/>
      <c r="B41" s="316" t="str">
        <f>'Budget - P2'!B18</f>
        <v>P2.A.05</v>
      </c>
      <c r="C41" s="267">
        <f>'Budget - P2'!C18</f>
        <v>0</v>
      </c>
      <c r="D41" s="329">
        <f>'Budget - P2'!D18</f>
        <v>0</v>
      </c>
      <c r="E41" s="267">
        <f>'Budget - P2'!E18</f>
        <v>0</v>
      </c>
      <c r="F41" s="318">
        <f>'Budget - P2'!F18</f>
        <v>0</v>
      </c>
      <c r="G41" s="23">
        <f>'Budget - P2'!G18</f>
        <v>0</v>
      </c>
      <c r="H41" s="23">
        <f>'Budget - P2'!H18</f>
        <v>0</v>
      </c>
      <c r="I41" s="23">
        <f>'Budget - P2'!I18</f>
        <v>0</v>
      </c>
      <c r="J41" s="199">
        <f>'Budget - P2'!J18</f>
        <v>0</v>
      </c>
      <c r="K41" s="24">
        <f>'Budget - P2'!K18</f>
        <v>0</v>
      </c>
      <c r="L41" s="25">
        <f>'Budget - P2'!L18</f>
        <v>0</v>
      </c>
      <c r="M41" s="13"/>
      <c r="N41" s="179"/>
      <c r="O41" s="179"/>
      <c r="P41" s="179"/>
      <c r="Q41" s="395" t="str">
        <f t="shared" si="6"/>
        <v>ok</v>
      </c>
      <c r="R41" s="179"/>
      <c r="S41" s="168"/>
      <c r="T41" s="180"/>
      <c r="U41" s="179"/>
      <c r="V41" s="168"/>
      <c r="W41" s="180"/>
      <c r="X41" s="179"/>
      <c r="Y41" s="168"/>
      <c r="Z41" s="180"/>
      <c r="AA41" s="179"/>
      <c r="AB41" s="168"/>
      <c r="AC41" s="180"/>
      <c r="AD41" s="179"/>
      <c r="AE41" s="168"/>
      <c r="AF41" s="180"/>
      <c r="AG41" s="179"/>
      <c r="AH41" s="168"/>
      <c r="AI41" s="180"/>
      <c r="AJ41" s="179"/>
      <c r="AK41" s="168"/>
      <c r="AL41" s="180"/>
      <c r="AM41" s="179"/>
      <c r="AN41" s="168"/>
      <c r="AO41" s="180"/>
      <c r="AP41" s="179"/>
      <c r="AQ41" s="168"/>
      <c r="AR41" s="180"/>
      <c r="AS41" s="179"/>
      <c r="AT41" s="168"/>
      <c r="AU41" s="180"/>
      <c r="AV41" s="179"/>
      <c r="AW41" s="168"/>
      <c r="AX41" s="180"/>
      <c r="AY41" s="179"/>
      <c r="AZ41" s="168"/>
      <c r="BA41" s="180"/>
      <c r="BB41" s="13"/>
      <c r="BC41" s="26"/>
      <c r="BD41" s="27"/>
      <c r="BE41" s="13"/>
      <c r="BF41" s="26"/>
      <c r="BG41" s="27"/>
      <c r="BH41" s="13"/>
      <c r="BI41" s="26"/>
      <c r="BJ41" s="27"/>
      <c r="BL41" s="57"/>
    </row>
    <row r="42" spans="1:64" ht="14.5" outlineLevel="1" x14ac:dyDescent="0.35">
      <c r="A42" s="13"/>
      <c r="B42" s="316" t="str">
        <f>'Budget - P2'!B19</f>
        <v>P2.A.06</v>
      </c>
      <c r="C42" s="267">
        <f>'Budget - P2'!C19</f>
        <v>0</v>
      </c>
      <c r="D42" s="329">
        <f>'Budget - P2'!D19</f>
        <v>0</v>
      </c>
      <c r="E42" s="267">
        <f>'Budget - P2'!E19</f>
        <v>0</v>
      </c>
      <c r="F42" s="318">
        <f>'Budget - P2'!F19</f>
        <v>0</v>
      </c>
      <c r="G42" s="23">
        <f>'Budget - P2'!G19</f>
        <v>0</v>
      </c>
      <c r="H42" s="23">
        <f>'Budget - P2'!H19</f>
        <v>0</v>
      </c>
      <c r="I42" s="23">
        <f>'Budget - P2'!I19</f>
        <v>0</v>
      </c>
      <c r="J42" s="199">
        <f>'Budget - P2'!J19</f>
        <v>0</v>
      </c>
      <c r="K42" s="24">
        <f>'Budget - P2'!K19</f>
        <v>0</v>
      </c>
      <c r="L42" s="25">
        <f>'Budget - P2'!L19</f>
        <v>0</v>
      </c>
      <c r="M42" s="13"/>
      <c r="N42" s="179"/>
      <c r="O42" s="179"/>
      <c r="P42" s="179"/>
      <c r="Q42" s="395" t="str">
        <f t="shared" si="6"/>
        <v>ok</v>
      </c>
      <c r="R42" s="179"/>
      <c r="S42" s="168"/>
      <c r="T42" s="180"/>
      <c r="U42" s="179"/>
      <c r="V42" s="168"/>
      <c r="W42" s="180"/>
      <c r="X42" s="179"/>
      <c r="Y42" s="168"/>
      <c r="Z42" s="180"/>
      <c r="AA42" s="179"/>
      <c r="AB42" s="168"/>
      <c r="AC42" s="180"/>
      <c r="AD42" s="179"/>
      <c r="AE42" s="168"/>
      <c r="AF42" s="180"/>
      <c r="AG42" s="179"/>
      <c r="AH42" s="168"/>
      <c r="AI42" s="180"/>
      <c r="AJ42" s="179"/>
      <c r="AK42" s="168"/>
      <c r="AL42" s="180"/>
      <c r="AM42" s="179"/>
      <c r="AN42" s="168"/>
      <c r="AO42" s="180"/>
      <c r="AP42" s="179"/>
      <c r="AQ42" s="168"/>
      <c r="AR42" s="180"/>
      <c r="AS42" s="179"/>
      <c r="AT42" s="168"/>
      <c r="AU42" s="180"/>
      <c r="AV42" s="179"/>
      <c r="AW42" s="168"/>
      <c r="AX42" s="180"/>
      <c r="AY42" s="179"/>
      <c r="AZ42" s="168"/>
      <c r="BA42" s="180"/>
      <c r="BB42" s="13"/>
      <c r="BC42" s="26"/>
      <c r="BD42" s="27"/>
      <c r="BE42" s="13"/>
      <c r="BF42" s="26"/>
      <c r="BG42" s="27"/>
      <c r="BH42" s="13"/>
      <c r="BI42" s="26"/>
      <c r="BJ42" s="27"/>
      <c r="BL42" s="57"/>
    </row>
    <row r="43" spans="1:64" ht="14.5" outlineLevel="1" x14ac:dyDescent="0.35">
      <c r="A43" s="13"/>
      <c r="B43" s="316" t="str">
        <f>'Budget - P2'!B20</f>
        <v>P2.A.07</v>
      </c>
      <c r="C43" s="267">
        <f>'Budget - P2'!C20</f>
        <v>0</v>
      </c>
      <c r="D43" s="329">
        <f>'Budget - P2'!D20</f>
        <v>0</v>
      </c>
      <c r="E43" s="267">
        <f>'Budget - P2'!E20</f>
        <v>0</v>
      </c>
      <c r="F43" s="318">
        <f>'Budget - P2'!F20</f>
        <v>0</v>
      </c>
      <c r="G43" s="23">
        <f>'Budget - P2'!G20</f>
        <v>0</v>
      </c>
      <c r="H43" s="23">
        <f>'Budget - P2'!H20</f>
        <v>0</v>
      </c>
      <c r="I43" s="23">
        <f>'Budget - P2'!I20</f>
        <v>0</v>
      </c>
      <c r="J43" s="199">
        <f>'Budget - P2'!J20</f>
        <v>0</v>
      </c>
      <c r="K43" s="24">
        <f>'Budget - P2'!K20</f>
        <v>0</v>
      </c>
      <c r="L43" s="25">
        <f>'Budget - P2'!L20</f>
        <v>0</v>
      </c>
      <c r="M43" s="13"/>
      <c r="N43" s="179"/>
      <c r="O43" s="179"/>
      <c r="P43" s="179"/>
      <c r="Q43" s="395" t="str">
        <f t="shared" si="6"/>
        <v>ok</v>
      </c>
      <c r="R43" s="179"/>
      <c r="S43" s="168"/>
      <c r="T43" s="180"/>
      <c r="U43" s="179"/>
      <c r="V43" s="168"/>
      <c r="W43" s="180"/>
      <c r="X43" s="179"/>
      <c r="Y43" s="168"/>
      <c r="Z43" s="180"/>
      <c r="AA43" s="179"/>
      <c r="AB43" s="168"/>
      <c r="AC43" s="180"/>
      <c r="AD43" s="179"/>
      <c r="AE43" s="168"/>
      <c r="AF43" s="180"/>
      <c r="AG43" s="179"/>
      <c r="AH43" s="168"/>
      <c r="AI43" s="180"/>
      <c r="AJ43" s="179"/>
      <c r="AK43" s="168"/>
      <c r="AL43" s="180"/>
      <c r="AM43" s="179"/>
      <c r="AN43" s="168"/>
      <c r="AO43" s="180"/>
      <c r="AP43" s="179"/>
      <c r="AQ43" s="168"/>
      <c r="AR43" s="180"/>
      <c r="AS43" s="179"/>
      <c r="AT43" s="168"/>
      <c r="AU43" s="180"/>
      <c r="AV43" s="179"/>
      <c r="AW43" s="168"/>
      <c r="AX43" s="180"/>
      <c r="AY43" s="179"/>
      <c r="AZ43" s="168"/>
      <c r="BA43" s="180"/>
      <c r="BB43" s="13"/>
      <c r="BC43" s="26"/>
      <c r="BD43" s="27"/>
      <c r="BE43" s="13"/>
      <c r="BF43" s="26"/>
      <c r="BG43" s="27"/>
      <c r="BH43" s="13"/>
      <c r="BI43" s="26"/>
      <c r="BJ43" s="27"/>
      <c r="BL43" s="57"/>
    </row>
    <row r="44" spans="1:64" ht="14.5" outlineLevel="1" x14ac:dyDescent="0.35">
      <c r="A44" s="13"/>
      <c r="B44" s="316" t="str">
        <f>'Budget - P2'!B21</f>
        <v>P2.A.08</v>
      </c>
      <c r="C44" s="267">
        <f>'Budget - P2'!C21</f>
        <v>0</v>
      </c>
      <c r="D44" s="329">
        <f>'Budget - P2'!D21</f>
        <v>0</v>
      </c>
      <c r="E44" s="267">
        <f>'Budget - P2'!E21</f>
        <v>0</v>
      </c>
      <c r="F44" s="318">
        <f>'Budget - P2'!F21</f>
        <v>0</v>
      </c>
      <c r="G44" s="23">
        <f>'Budget - P2'!G21</f>
        <v>0</v>
      </c>
      <c r="H44" s="23">
        <f>'Budget - P2'!H21</f>
        <v>0</v>
      </c>
      <c r="I44" s="23">
        <f>'Budget - P2'!I21</f>
        <v>0</v>
      </c>
      <c r="J44" s="199">
        <f>'Budget - P2'!J21</f>
        <v>0</v>
      </c>
      <c r="K44" s="24">
        <f>'Budget - P2'!K21</f>
        <v>0</v>
      </c>
      <c r="L44" s="25">
        <f>'Budget - P2'!L21</f>
        <v>0</v>
      </c>
      <c r="M44" s="13"/>
      <c r="N44" s="179"/>
      <c r="O44" s="179"/>
      <c r="P44" s="179"/>
      <c r="Q44" s="395" t="str">
        <f t="shared" si="6"/>
        <v>ok</v>
      </c>
      <c r="R44" s="179"/>
      <c r="S44" s="168"/>
      <c r="T44" s="180"/>
      <c r="U44" s="179"/>
      <c r="V44" s="168"/>
      <c r="W44" s="180"/>
      <c r="X44" s="179"/>
      <c r="Y44" s="168"/>
      <c r="Z44" s="180"/>
      <c r="AA44" s="179"/>
      <c r="AB44" s="168"/>
      <c r="AC44" s="180"/>
      <c r="AD44" s="179"/>
      <c r="AE44" s="168"/>
      <c r="AF44" s="180"/>
      <c r="AG44" s="179"/>
      <c r="AH44" s="168"/>
      <c r="AI44" s="180"/>
      <c r="AJ44" s="179"/>
      <c r="AK44" s="168"/>
      <c r="AL44" s="180"/>
      <c r="AM44" s="179"/>
      <c r="AN44" s="168"/>
      <c r="AO44" s="180"/>
      <c r="AP44" s="179"/>
      <c r="AQ44" s="168"/>
      <c r="AR44" s="180"/>
      <c r="AS44" s="179"/>
      <c r="AT44" s="168"/>
      <c r="AU44" s="180"/>
      <c r="AV44" s="179"/>
      <c r="AW44" s="168"/>
      <c r="AX44" s="180"/>
      <c r="AY44" s="179"/>
      <c r="AZ44" s="168"/>
      <c r="BA44" s="180"/>
      <c r="BB44" s="13"/>
      <c r="BC44" s="26"/>
      <c r="BD44" s="27"/>
      <c r="BE44" s="13"/>
      <c r="BF44" s="26"/>
      <c r="BG44" s="27"/>
      <c r="BH44" s="13"/>
      <c r="BI44" s="26"/>
      <c r="BJ44" s="27"/>
      <c r="BL44" s="57"/>
    </row>
    <row r="45" spans="1:64" ht="14.5" outlineLevel="1" x14ac:dyDescent="0.35">
      <c r="A45" s="13"/>
      <c r="B45" s="316" t="str">
        <f>'Budget - P2'!B22</f>
        <v>P2.A.09</v>
      </c>
      <c r="C45" s="267">
        <f>'Budget - P2'!C22</f>
        <v>0</v>
      </c>
      <c r="D45" s="329">
        <f>'Budget - P2'!D22</f>
        <v>0</v>
      </c>
      <c r="E45" s="267">
        <f>'Budget - P2'!E22</f>
        <v>0</v>
      </c>
      <c r="F45" s="318">
        <f>'Budget - P2'!F22</f>
        <v>0</v>
      </c>
      <c r="G45" s="23">
        <f>'Budget - P2'!G22</f>
        <v>0</v>
      </c>
      <c r="H45" s="23">
        <f>'Budget - P2'!H22</f>
        <v>0</v>
      </c>
      <c r="I45" s="23">
        <f>'Budget - P2'!I22</f>
        <v>0</v>
      </c>
      <c r="J45" s="199">
        <f>'Budget - P2'!J22</f>
        <v>0</v>
      </c>
      <c r="K45" s="24">
        <f>'Budget - P2'!K22</f>
        <v>0</v>
      </c>
      <c r="L45" s="25">
        <f>'Budget - P2'!L22</f>
        <v>0</v>
      </c>
      <c r="M45" s="13"/>
      <c r="N45" s="179"/>
      <c r="O45" s="179"/>
      <c r="P45" s="179"/>
      <c r="Q45" s="395" t="str">
        <f t="shared" si="6"/>
        <v>ok</v>
      </c>
      <c r="R45" s="179"/>
      <c r="S45" s="168"/>
      <c r="T45" s="180"/>
      <c r="U45" s="179"/>
      <c r="V45" s="168"/>
      <c r="W45" s="180"/>
      <c r="X45" s="179"/>
      <c r="Y45" s="168"/>
      <c r="Z45" s="180"/>
      <c r="AA45" s="179"/>
      <c r="AB45" s="168"/>
      <c r="AC45" s="180"/>
      <c r="AD45" s="179"/>
      <c r="AE45" s="168"/>
      <c r="AF45" s="180"/>
      <c r="AG45" s="179"/>
      <c r="AH45" s="168"/>
      <c r="AI45" s="180"/>
      <c r="AJ45" s="179"/>
      <c r="AK45" s="168"/>
      <c r="AL45" s="180"/>
      <c r="AM45" s="179"/>
      <c r="AN45" s="168"/>
      <c r="AO45" s="180"/>
      <c r="AP45" s="179"/>
      <c r="AQ45" s="168"/>
      <c r="AR45" s="180"/>
      <c r="AS45" s="179"/>
      <c r="AT45" s="168"/>
      <c r="AU45" s="180"/>
      <c r="AV45" s="179"/>
      <c r="AW45" s="168"/>
      <c r="AX45" s="180"/>
      <c r="AY45" s="179"/>
      <c r="AZ45" s="168"/>
      <c r="BA45" s="180"/>
      <c r="BB45" s="13"/>
      <c r="BC45" s="26"/>
      <c r="BD45" s="27"/>
      <c r="BE45" s="13"/>
      <c r="BF45" s="26"/>
      <c r="BG45" s="27"/>
      <c r="BH45" s="13"/>
      <c r="BI45" s="26"/>
      <c r="BJ45" s="27"/>
      <c r="BL45" s="57"/>
    </row>
    <row r="46" spans="1:64" outlineLevel="1" thickBot="1" x14ac:dyDescent="0.4">
      <c r="A46" s="13"/>
      <c r="B46" s="316" t="str">
        <f>'Budget - P2'!B23</f>
        <v>P2.A.10</v>
      </c>
      <c r="C46" s="267">
        <f>'Budget - P2'!C23</f>
        <v>0</v>
      </c>
      <c r="D46" s="329">
        <f>'Budget - P2'!D23</f>
        <v>0</v>
      </c>
      <c r="E46" s="267">
        <f>'Budget - P2'!E23</f>
        <v>0</v>
      </c>
      <c r="F46" s="318">
        <f>'Budget - P2'!F23</f>
        <v>0</v>
      </c>
      <c r="G46" s="23">
        <f>'Budget - P2'!G23</f>
        <v>0</v>
      </c>
      <c r="H46" s="23">
        <f>'Budget - P2'!H23</f>
        <v>0</v>
      </c>
      <c r="I46" s="23">
        <f>'Budget - P2'!I23</f>
        <v>0</v>
      </c>
      <c r="J46" s="199">
        <f>'Budget - P2'!J23</f>
        <v>0</v>
      </c>
      <c r="K46" s="24">
        <f>'Budget - P2'!K23</f>
        <v>0</v>
      </c>
      <c r="L46" s="25">
        <f>'Budget - P2'!L23</f>
        <v>0</v>
      </c>
      <c r="M46" s="13"/>
      <c r="N46" s="179"/>
      <c r="O46" s="179"/>
      <c r="P46" s="179"/>
      <c r="Q46" s="395" t="str">
        <f t="shared" si="6"/>
        <v>ok</v>
      </c>
      <c r="R46" s="179"/>
      <c r="S46" s="168"/>
      <c r="T46" s="180"/>
      <c r="U46" s="179"/>
      <c r="V46" s="168"/>
      <c r="W46" s="180"/>
      <c r="X46" s="179"/>
      <c r="Y46" s="168"/>
      <c r="Z46" s="180"/>
      <c r="AA46" s="179"/>
      <c r="AB46" s="168"/>
      <c r="AC46" s="180"/>
      <c r="AD46" s="179"/>
      <c r="AE46" s="168"/>
      <c r="AF46" s="180"/>
      <c r="AG46" s="179"/>
      <c r="AH46" s="168"/>
      <c r="AI46" s="180"/>
      <c r="AJ46" s="179"/>
      <c r="AK46" s="168"/>
      <c r="AL46" s="180"/>
      <c r="AM46" s="179"/>
      <c r="AN46" s="168"/>
      <c r="AO46" s="180"/>
      <c r="AP46" s="179"/>
      <c r="AQ46" s="168"/>
      <c r="AR46" s="180"/>
      <c r="AS46" s="179"/>
      <c r="AT46" s="168"/>
      <c r="AU46" s="180"/>
      <c r="AV46" s="179"/>
      <c r="AW46" s="168"/>
      <c r="AX46" s="180"/>
      <c r="AY46" s="179"/>
      <c r="AZ46" s="168"/>
      <c r="BA46" s="180"/>
      <c r="BB46" s="13"/>
      <c r="BC46" s="26"/>
      <c r="BD46" s="27"/>
      <c r="BE46" s="13"/>
      <c r="BF46" s="26"/>
      <c r="BG46" s="27"/>
      <c r="BH46" s="13"/>
      <c r="BI46" s="26"/>
      <c r="BJ46" s="27"/>
      <c r="BL46" s="57"/>
    </row>
    <row r="47" spans="1:64" ht="15" customHeight="1" thickBot="1" x14ac:dyDescent="0.4">
      <c r="A47" s="13"/>
      <c r="B47" s="388" t="s">
        <v>216</v>
      </c>
      <c r="C47" s="387"/>
      <c r="D47" s="387"/>
      <c r="E47" s="387"/>
      <c r="F47" s="387"/>
      <c r="G47" s="387"/>
      <c r="H47" s="387"/>
      <c r="I47" s="387"/>
      <c r="J47" s="387"/>
      <c r="K47" s="387"/>
      <c r="L47" s="348">
        <f>SUM(L49:L58)</f>
        <v>0</v>
      </c>
      <c r="M47" s="20"/>
      <c r="N47" s="348">
        <f t="shared" ref="N47:P47" si="18">SUM(N49:N58)</f>
        <v>0</v>
      </c>
      <c r="O47" s="348">
        <f t="shared" si="18"/>
        <v>0</v>
      </c>
      <c r="P47" s="348">
        <f t="shared" si="18"/>
        <v>0</v>
      </c>
      <c r="Q47" s="395" t="str">
        <f t="shared" si="6"/>
        <v>ok</v>
      </c>
      <c r="R47" s="175">
        <f t="shared" ref="R47:BA47" si="19">SUM(R49:R58)</f>
        <v>0</v>
      </c>
      <c r="S47" s="166">
        <f t="shared" si="19"/>
        <v>0</v>
      </c>
      <c r="T47" s="176">
        <f t="shared" si="19"/>
        <v>0</v>
      </c>
      <c r="U47" s="175">
        <f t="shared" si="19"/>
        <v>0</v>
      </c>
      <c r="V47" s="166">
        <f t="shared" si="19"/>
        <v>0</v>
      </c>
      <c r="W47" s="176">
        <f t="shared" si="19"/>
        <v>0</v>
      </c>
      <c r="X47" s="175">
        <f t="shared" si="19"/>
        <v>0</v>
      </c>
      <c r="Y47" s="166">
        <f t="shared" si="19"/>
        <v>0</v>
      </c>
      <c r="Z47" s="176">
        <f t="shared" si="19"/>
        <v>0</v>
      </c>
      <c r="AA47" s="175">
        <f t="shared" si="19"/>
        <v>0</v>
      </c>
      <c r="AB47" s="166">
        <f t="shared" si="19"/>
        <v>0</v>
      </c>
      <c r="AC47" s="176">
        <f t="shared" si="19"/>
        <v>0</v>
      </c>
      <c r="AD47" s="175">
        <f t="shared" si="19"/>
        <v>0</v>
      </c>
      <c r="AE47" s="166">
        <f t="shared" si="19"/>
        <v>0</v>
      </c>
      <c r="AF47" s="176">
        <f t="shared" si="19"/>
        <v>0</v>
      </c>
      <c r="AG47" s="175">
        <f t="shared" si="19"/>
        <v>0</v>
      </c>
      <c r="AH47" s="166">
        <f t="shared" si="19"/>
        <v>0</v>
      </c>
      <c r="AI47" s="176">
        <f t="shared" si="19"/>
        <v>0</v>
      </c>
      <c r="AJ47" s="175">
        <f t="shared" si="19"/>
        <v>0</v>
      </c>
      <c r="AK47" s="166">
        <f t="shared" si="19"/>
        <v>0</v>
      </c>
      <c r="AL47" s="176">
        <f t="shared" si="19"/>
        <v>0</v>
      </c>
      <c r="AM47" s="175">
        <f t="shared" si="19"/>
        <v>0</v>
      </c>
      <c r="AN47" s="166">
        <f t="shared" si="19"/>
        <v>0</v>
      </c>
      <c r="AO47" s="176">
        <f t="shared" si="19"/>
        <v>0</v>
      </c>
      <c r="AP47" s="175">
        <f t="shared" si="19"/>
        <v>0</v>
      </c>
      <c r="AQ47" s="166">
        <f t="shared" si="19"/>
        <v>0</v>
      </c>
      <c r="AR47" s="176">
        <f t="shared" si="19"/>
        <v>0</v>
      </c>
      <c r="AS47" s="175">
        <f t="shared" si="19"/>
        <v>0</v>
      </c>
      <c r="AT47" s="166">
        <f t="shared" si="19"/>
        <v>0</v>
      </c>
      <c r="AU47" s="176">
        <f t="shared" si="19"/>
        <v>0</v>
      </c>
      <c r="AV47" s="175">
        <f t="shared" si="19"/>
        <v>0</v>
      </c>
      <c r="AW47" s="166">
        <f t="shared" si="19"/>
        <v>0</v>
      </c>
      <c r="AX47" s="176">
        <f t="shared" si="19"/>
        <v>0</v>
      </c>
      <c r="AY47" s="175">
        <f t="shared" si="19"/>
        <v>0</v>
      </c>
      <c r="AZ47" s="166">
        <f t="shared" si="19"/>
        <v>0</v>
      </c>
      <c r="BA47" s="176">
        <f t="shared" si="19"/>
        <v>0</v>
      </c>
      <c r="BB47" s="13"/>
      <c r="BC47" s="21">
        <f>SUM(BC49:BC58)</f>
        <v>0</v>
      </c>
      <c r="BD47" s="22">
        <f t="shared" si="4"/>
        <v>0</v>
      </c>
      <c r="BE47" s="13"/>
      <c r="BF47" s="21">
        <f>SUM(BF49:BF58)</f>
        <v>0</v>
      </c>
      <c r="BG47" s="22">
        <f>IFERROR(BF47/L47,0)</f>
        <v>0</v>
      </c>
      <c r="BH47" s="13"/>
      <c r="BI47" s="21">
        <f>SUM(BI49:BI58)</f>
        <v>0</v>
      </c>
      <c r="BJ47" s="22">
        <f>IFERROR(BI47/L47,0)</f>
        <v>0</v>
      </c>
      <c r="BL47" s="40"/>
    </row>
    <row r="48" spans="1:64" ht="15" customHeight="1" x14ac:dyDescent="0.35">
      <c r="A48" s="13"/>
      <c r="B48" s="416" t="str">
        <f>CONCATENATE('Budget - Lead Partner'!D2," - ",'Budget consortium'!B47)</f>
        <v>Lead Partner - B. ASSETS (ACTIFS)</v>
      </c>
      <c r="C48" s="417"/>
      <c r="D48" s="417"/>
      <c r="E48" s="417"/>
      <c r="F48" s="417"/>
      <c r="G48" s="417"/>
      <c r="H48" s="417"/>
      <c r="I48" s="417"/>
      <c r="J48" s="417"/>
      <c r="K48" s="417"/>
      <c r="L48" s="418">
        <f>SUM(L49:L58)</f>
        <v>0</v>
      </c>
      <c r="M48" s="20"/>
      <c r="N48" s="409"/>
      <c r="O48" s="409"/>
      <c r="P48" s="409"/>
      <c r="Q48" s="395" t="str">
        <f t="shared" si="6"/>
        <v>ok</v>
      </c>
      <c r="R48" s="410"/>
      <c r="S48" s="411"/>
      <c r="T48" s="412"/>
      <c r="U48" s="410"/>
      <c r="V48" s="411"/>
      <c r="W48" s="412"/>
      <c r="X48" s="410"/>
      <c r="Y48" s="411"/>
      <c r="Z48" s="412"/>
      <c r="AA48" s="410"/>
      <c r="AB48" s="411"/>
      <c r="AC48" s="412"/>
      <c r="AD48" s="410"/>
      <c r="AE48" s="411"/>
      <c r="AF48" s="412"/>
      <c r="AG48" s="410"/>
      <c r="AH48" s="411"/>
      <c r="AI48" s="412"/>
      <c r="AJ48" s="410"/>
      <c r="AK48" s="411"/>
      <c r="AL48" s="412"/>
      <c r="AM48" s="410"/>
      <c r="AN48" s="411"/>
      <c r="AO48" s="412"/>
      <c r="AP48" s="410"/>
      <c r="AQ48" s="411"/>
      <c r="AR48" s="412"/>
      <c r="AS48" s="410"/>
      <c r="AT48" s="411"/>
      <c r="AU48" s="412"/>
      <c r="AV48" s="410"/>
      <c r="AW48" s="411"/>
      <c r="AX48" s="412"/>
      <c r="AY48" s="410"/>
      <c r="AZ48" s="411"/>
      <c r="BA48" s="412"/>
      <c r="BB48" s="13"/>
      <c r="BC48" s="413"/>
      <c r="BD48" s="414"/>
      <c r="BE48" s="13"/>
      <c r="BF48" s="413"/>
      <c r="BG48" s="414"/>
      <c r="BH48" s="13"/>
      <c r="BI48" s="413"/>
      <c r="BJ48" s="414"/>
      <c r="BL48" s="415"/>
    </row>
    <row r="49" spans="1:64" ht="14.5" x14ac:dyDescent="0.35">
      <c r="A49" s="13"/>
      <c r="B49" s="340" t="str">
        <f>'Budget - Lead Partner'!B37</f>
        <v>LP.B.01</v>
      </c>
      <c r="C49" s="329">
        <f>'Budget - Lead Partner'!C37</f>
        <v>0</v>
      </c>
      <c r="D49" s="329">
        <f>'Budget - Lead Partner'!D37</f>
        <v>0</v>
      </c>
      <c r="E49" s="329">
        <f>'Budget - Lead Partner'!E37</f>
        <v>0</v>
      </c>
      <c r="F49" s="322">
        <f>'Budget - Lead Partner'!F37</f>
        <v>0</v>
      </c>
      <c r="G49" s="302">
        <f>'Budget - Lead Partner'!G37</f>
        <v>0</v>
      </c>
      <c r="H49" s="302">
        <f>'Budget - Lead Partner'!H37</f>
        <v>0</v>
      </c>
      <c r="I49" s="302">
        <f>'Budget - Lead Partner'!I37</f>
        <v>0</v>
      </c>
      <c r="J49" s="306">
        <f>'Budget - Lead Partner'!J37</f>
        <v>0</v>
      </c>
      <c r="K49" s="204">
        <f>'Budget - Lead Partner'!K37</f>
        <v>0</v>
      </c>
      <c r="L49" s="205">
        <f>'Budget - Lead Partner'!L37</f>
        <v>0</v>
      </c>
      <c r="M49" s="13"/>
      <c r="N49" s="177"/>
      <c r="O49" s="177"/>
      <c r="P49" s="177"/>
      <c r="Q49" s="395" t="str">
        <f t="shared" si="6"/>
        <v>ok</v>
      </c>
      <c r="R49" s="177"/>
      <c r="S49" s="169"/>
      <c r="T49" s="178"/>
      <c r="U49" s="177"/>
      <c r="V49" s="169"/>
      <c r="W49" s="178"/>
      <c r="X49" s="177"/>
      <c r="Y49" s="169"/>
      <c r="Z49" s="178"/>
      <c r="AA49" s="177"/>
      <c r="AB49" s="169"/>
      <c r="AC49" s="178">
        <f>L49</f>
        <v>0</v>
      </c>
      <c r="AD49" s="177"/>
      <c r="AE49" s="169"/>
      <c r="AF49" s="178"/>
      <c r="AG49" s="177"/>
      <c r="AH49" s="169"/>
      <c r="AI49" s="178"/>
      <c r="AJ49" s="177"/>
      <c r="AK49" s="169"/>
      <c r="AL49" s="178"/>
      <c r="AM49" s="177"/>
      <c r="AN49" s="169"/>
      <c r="AO49" s="178"/>
      <c r="AP49" s="177"/>
      <c r="AQ49" s="169"/>
      <c r="AR49" s="178"/>
      <c r="AS49" s="177"/>
      <c r="AT49" s="169"/>
      <c r="AU49" s="178"/>
      <c r="AV49" s="177"/>
      <c r="AW49" s="169"/>
      <c r="AX49" s="178"/>
      <c r="AY49" s="177"/>
      <c r="AZ49" s="169"/>
      <c r="BA49" s="178"/>
      <c r="BB49" s="13"/>
      <c r="BC49" s="26"/>
      <c r="BD49" s="27">
        <f t="shared" si="4"/>
        <v>0</v>
      </c>
      <c r="BE49" s="13"/>
      <c r="BF49" s="26"/>
      <c r="BG49" s="27">
        <f t="shared" ref="BG49:BG58" si="20">IFERROR(BF49/L49,0)</f>
        <v>0</v>
      </c>
      <c r="BH49" s="13"/>
      <c r="BI49" s="26">
        <f t="shared" ref="BI49:BI58" si="21">BC49+BF49</f>
        <v>0</v>
      </c>
      <c r="BJ49" s="27">
        <f t="shared" ref="BJ49:BJ58" si="22">IFERROR(BI49/L49,0)</f>
        <v>0</v>
      </c>
      <c r="BL49" s="44"/>
    </row>
    <row r="50" spans="1:64" ht="14.5" x14ac:dyDescent="0.35">
      <c r="A50" s="13"/>
      <c r="B50" s="340" t="str">
        <f>'Budget - Lead Partner'!B38</f>
        <v>LP.B.02</v>
      </c>
      <c r="C50" s="329">
        <f>'Budget - Lead Partner'!C38</f>
        <v>0</v>
      </c>
      <c r="D50" s="329">
        <f>'Budget - Lead Partner'!D38</f>
        <v>0</v>
      </c>
      <c r="E50" s="329">
        <f>'Budget - Lead Partner'!E38</f>
        <v>0</v>
      </c>
      <c r="F50" s="322">
        <f>'Budget - Lead Partner'!F38</f>
        <v>0</v>
      </c>
      <c r="G50" s="302">
        <f>'Budget - Lead Partner'!G38</f>
        <v>0</v>
      </c>
      <c r="H50" s="302">
        <f>'Budget - Lead Partner'!H38</f>
        <v>0</v>
      </c>
      <c r="I50" s="302">
        <f>'Budget - Lead Partner'!I38</f>
        <v>0</v>
      </c>
      <c r="J50" s="306">
        <f>'Budget - Lead Partner'!J38</f>
        <v>0</v>
      </c>
      <c r="K50" s="204">
        <f>'Budget - Lead Partner'!K38</f>
        <v>0</v>
      </c>
      <c r="L50" s="205">
        <f>'Budget - Lead Partner'!L38</f>
        <v>0</v>
      </c>
      <c r="M50" s="13"/>
      <c r="N50" s="179"/>
      <c r="O50" s="179"/>
      <c r="P50" s="179"/>
      <c r="Q50" s="395" t="str">
        <f t="shared" si="6"/>
        <v>ok</v>
      </c>
      <c r="R50" s="179"/>
      <c r="S50" s="168"/>
      <c r="T50" s="180"/>
      <c r="U50" s="179"/>
      <c r="V50" s="168"/>
      <c r="W50" s="180"/>
      <c r="X50" s="179"/>
      <c r="Y50" s="168"/>
      <c r="Z50" s="180"/>
      <c r="AA50" s="179"/>
      <c r="AB50" s="168"/>
      <c r="AC50" s="180"/>
      <c r="AD50" s="179"/>
      <c r="AE50" s="168"/>
      <c r="AF50" s="180"/>
      <c r="AG50" s="179"/>
      <c r="AH50" s="168"/>
      <c r="AI50" s="180"/>
      <c r="AJ50" s="179"/>
      <c r="AK50" s="168"/>
      <c r="AL50" s="180"/>
      <c r="AM50" s="179"/>
      <c r="AN50" s="168"/>
      <c r="AO50" s="180"/>
      <c r="AP50" s="179"/>
      <c r="AQ50" s="168"/>
      <c r="AR50" s="180"/>
      <c r="AS50" s="179"/>
      <c r="AT50" s="168"/>
      <c r="AU50" s="180"/>
      <c r="AV50" s="179"/>
      <c r="AW50" s="168"/>
      <c r="AX50" s="180"/>
      <c r="AY50" s="179"/>
      <c r="AZ50" s="168"/>
      <c r="BA50" s="180"/>
      <c r="BB50" s="13"/>
      <c r="BC50" s="26"/>
      <c r="BD50" s="27">
        <f t="shared" si="4"/>
        <v>0</v>
      </c>
      <c r="BE50" s="13"/>
      <c r="BF50" s="26"/>
      <c r="BG50" s="27">
        <f t="shared" si="20"/>
        <v>0</v>
      </c>
      <c r="BH50" s="13"/>
      <c r="BI50" s="26">
        <f t="shared" si="21"/>
        <v>0</v>
      </c>
      <c r="BJ50" s="27">
        <f t="shared" si="22"/>
        <v>0</v>
      </c>
      <c r="BL50" s="44"/>
    </row>
    <row r="51" spans="1:64" ht="14.5" outlineLevel="1" x14ac:dyDescent="0.35">
      <c r="A51" s="13"/>
      <c r="B51" s="340" t="str">
        <f>'Budget - Lead Partner'!B39</f>
        <v>LP.B.03</v>
      </c>
      <c r="C51" s="267">
        <f>'Budget - Lead Partner'!C39</f>
        <v>0</v>
      </c>
      <c r="D51" s="329">
        <f>'Budget - Lead Partner'!D39</f>
        <v>0</v>
      </c>
      <c r="E51" s="267">
        <f>'Budget - Lead Partner'!E39</f>
        <v>0</v>
      </c>
      <c r="F51" s="321">
        <f>'Budget - Lead Partner'!F39</f>
        <v>0</v>
      </c>
      <c r="G51" s="301">
        <f>'Budget - Lead Partner'!G39</f>
        <v>0</v>
      </c>
      <c r="H51" s="301">
        <f>'Budget - Lead Partner'!H39</f>
        <v>0</v>
      </c>
      <c r="I51" s="301">
        <f>'Budget - Lead Partner'!I39</f>
        <v>0</v>
      </c>
      <c r="J51" s="313">
        <f>'Budget - Lead Partner'!J39</f>
        <v>0</v>
      </c>
      <c r="K51" s="314">
        <f>'Budget - Lead Partner'!K39</f>
        <v>0</v>
      </c>
      <c r="L51" s="205">
        <f>'Budget - Lead Partner'!L39</f>
        <v>0</v>
      </c>
      <c r="M51" s="13"/>
      <c r="N51" s="179"/>
      <c r="O51" s="179"/>
      <c r="P51" s="179"/>
      <c r="Q51" s="395" t="str">
        <f t="shared" si="6"/>
        <v>ok</v>
      </c>
      <c r="R51" s="179"/>
      <c r="S51" s="168"/>
      <c r="T51" s="180"/>
      <c r="U51" s="179"/>
      <c r="V51" s="168"/>
      <c r="W51" s="180"/>
      <c r="X51" s="179"/>
      <c r="Y51" s="168"/>
      <c r="Z51" s="180"/>
      <c r="AA51" s="179"/>
      <c r="AB51" s="168"/>
      <c r="AC51" s="180"/>
      <c r="AD51" s="179"/>
      <c r="AE51" s="168"/>
      <c r="AF51" s="180"/>
      <c r="AG51" s="179"/>
      <c r="AH51" s="168"/>
      <c r="AI51" s="180"/>
      <c r="AJ51" s="179"/>
      <c r="AK51" s="168"/>
      <c r="AL51" s="180"/>
      <c r="AM51" s="179"/>
      <c r="AN51" s="168"/>
      <c r="AO51" s="180"/>
      <c r="AP51" s="179"/>
      <c r="AQ51" s="168"/>
      <c r="AR51" s="180"/>
      <c r="AS51" s="179"/>
      <c r="AT51" s="168"/>
      <c r="AU51" s="180"/>
      <c r="AV51" s="179"/>
      <c r="AW51" s="168"/>
      <c r="AX51" s="180"/>
      <c r="AY51" s="179"/>
      <c r="AZ51" s="168"/>
      <c r="BA51" s="180"/>
      <c r="BB51" s="13"/>
      <c r="BC51" s="26"/>
      <c r="BD51" s="27">
        <f t="shared" si="4"/>
        <v>0</v>
      </c>
      <c r="BE51" s="13"/>
      <c r="BF51" s="26"/>
      <c r="BG51" s="27">
        <f t="shared" si="20"/>
        <v>0</v>
      </c>
      <c r="BH51" s="13"/>
      <c r="BI51" s="26">
        <f t="shared" si="21"/>
        <v>0</v>
      </c>
      <c r="BJ51" s="27">
        <f t="shared" si="22"/>
        <v>0</v>
      </c>
      <c r="BL51" s="44"/>
    </row>
    <row r="52" spans="1:64" ht="14.5" outlineLevel="1" x14ac:dyDescent="0.35">
      <c r="A52" s="13"/>
      <c r="B52" s="340" t="str">
        <f>'Budget - Lead Partner'!B40</f>
        <v>LP.B.04</v>
      </c>
      <c r="C52" s="267">
        <f>'Budget - Lead Partner'!C40</f>
        <v>0</v>
      </c>
      <c r="D52" s="329">
        <f>'Budget - Lead Partner'!D40</f>
        <v>0</v>
      </c>
      <c r="E52" s="267">
        <f>'Budget - Lead Partner'!E40</f>
        <v>0</v>
      </c>
      <c r="F52" s="322">
        <f>'Budget - Lead Partner'!F40</f>
        <v>0</v>
      </c>
      <c r="G52" s="302">
        <f>'Budget - Lead Partner'!G40</f>
        <v>0</v>
      </c>
      <c r="H52" s="302">
        <f>'Budget - Lead Partner'!H40</f>
        <v>0</v>
      </c>
      <c r="I52" s="302">
        <f>'Budget - Lead Partner'!I40</f>
        <v>0</v>
      </c>
      <c r="J52" s="306">
        <f>'Budget - Lead Partner'!J40</f>
        <v>0</v>
      </c>
      <c r="K52" s="204">
        <f>'Budget - Lead Partner'!K40</f>
        <v>0</v>
      </c>
      <c r="L52" s="205">
        <f>'Budget - Lead Partner'!L40</f>
        <v>0</v>
      </c>
      <c r="M52" s="13"/>
      <c r="N52" s="179"/>
      <c r="O52" s="179"/>
      <c r="P52" s="179"/>
      <c r="Q52" s="395" t="str">
        <f t="shared" si="6"/>
        <v>ok</v>
      </c>
      <c r="R52" s="179"/>
      <c r="S52" s="168"/>
      <c r="T52" s="180"/>
      <c r="U52" s="179"/>
      <c r="V52" s="168"/>
      <c r="W52" s="180"/>
      <c r="X52" s="179"/>
      <c r="Y52" s="168"/>
      <c r="Z52" s="180"/>
      <c r="AA52" s="179"/>
      <c r="AB52" s="168"/>
      <c r="AC52" s="180"/>
      <c r="AD52" s="179"/>
      <c r="AE52" s="168"/>
      <c r="AF52" s="180"/>
      <c r="AG52" s="179"/>
      <c r="AH52" s="168"/>
      <c r="AI52" s="180"/>
      <c r="AJ52" s="179"/>
      <c r="AK52" s="168"/>
      <c r="AL52" s="180"/>
      <c r="AM52" s="179"/>
      <c r="AN52" s="168"/>
      <c r="AO52" s="180"/>
      <c r="AP52" s="179"/>
      <c r="AQ52" s="168"/>
      <c r="AR52" s="180"/>
      <c r="AS52" s="179"/>
      <c r="AT52" s="168"/>
      <c r="AU52" s="180"/>
      <c r="AV52" s="179"/>
      <c r="AW52" s="168"/>
      <c r="AX52" s="180"/>
      <c r="AY52" s="179"/>
      <c r="AZ52" s="168"/>
      <c r="BA52" s="180"/>
      <c r="BB52" s="13"/>
      <c r="BC52" s="26"/>
      <c r="BD52" s="27">
        <f t="shared" si="4"/>
        <v>0</v>
      </c>
      <c r="BE52" s="13"/>
      <c r="BF52" s="26"/>
      <c r="BG52" s="27">
        <f t="shared" si="20"/>
        <v>0</v>
      </c>
      <c r="BH52" s="13"/>
      <c r="BI52" s="26">
        <f t="shared" si="21"/>
        <v>0</v>
      </c>
      <c r="BJ52" s="27">
        <f t="shared" si="22"/>
        <v>0</v>
      </c>
      <c r="BL52" s="44"/>
    </row>
    <row r="53" spans="1:64" ht="14.5" outlineLevel="1" x14ac:dyDescent="0.35">
      <c r="A53" s="13"/>
      <c r="B53" s="340" t="str">
        <f>'Budget - Lead Partner'!B41</f>
        <v>LP.B.05</v>
      </c>
      <c r="C53" s="267">
        <f>'Budget - Lead Partner'!C41</f>
        <v>0</v>
      </c>
      <c r="D53" s="329">
        <f>'Budget - Lead Partner'!D41</f>
        <v>0</v>
      </c>
      <c r="E53" s="267">
        <f>'Budget - Lead Partner'!E41</f>
        <v>0</v>
      </c>
      <c r="F53" s="318">
        <f>'Budget - Lead Partner'!F41</f>
        <v>0</v>
      </c>
      <c r="G53" s="23">
        <f>'Budget - Lead Partner'!G41</f>
        <v>0</v>
      </c>
      <c r="H53" s="23">
        <f>'Budget - Lead Partner'!H41</f>
        <v>0</v>
      </c>
      <c r="I53" s="23">
        <f>'Budget - Lead Partner'!I41</f>
        <v>0</v>
      </c>
      <c r="J53" s="199">
        <f>'Budget - Lead Partner'!J41</f>
        <v>0</v>
      </c>
      <c r="K53" s="24">
        <f>'Budget - Lead Partner'!K41</f>
        <v>0</v>
      </c>
      <c r="L53" s="205">
        <f>'Budget - Lead Partner'!L41</f>
        <v>0</v>
      </c>
      <c r="M53" s="13"/>
      <c r="N53" s="179"/>
      <c r="O53" s="179"/>
      <c r="P53" s="179"/>
      <c r="Q53" s="395" t="str">
        <f t="shared" si="6"/>
        <v>ok</v>
      </c>
      <c r="R53" s="179"/>
      <c r="S53" s="168"/>
      <c r="T53" s="180"/>
      <c r="U53" s="179"/>
      <c r="V53" s="168"/>
      <c r="W53" s="180"/>
      <c r="X53" s="179"/>
      <c r="Y53" s="168"/>
      <c r="Z53" s="180"/>
      <c r="AA53" s="179"/>
      <c r="AB53" s="168"/>
      <c r="AC53" s="180"/>
      <c r="AD53" s="179"/>
      <c r="AE53" s="168"/>
      <c r="AF53" s="180"/>
      <c r="AG53" s="179"/>
      <c r="AH53" s="168"/>
      <c r="AI53" s="180"/>
      <c r="AJ53" s="179"/>
      <c r="AK53" s="168"/>
      <c r="AL53" s="180"/>
      <c r="AM53" s="179"/>
      <c r="AN53" s="168"/>
      <c r="AO53" s="180"/>
      <c r="AP53" s="179"/>
      <c r="AQ53" s="168"/>
      <c r="AR53" s="180"/>
      <c r="AS53" s="179"/>
      <c r="AT53" s="168"/>
      <c r="AU53" s="180"/>
      <c r="AV53" s="179"/>
      <c r="AW53" s="168"/>
      <c r="AX53" s="180"/>
      <c r="AY53" s="179"/>
      <c r="AZ53" s="168"/>
      <c r="BA53" s="180"/>
      <c r="BB53" s="13"/>
      <c r="BC53" s="26"/>
      <c r="BD53" s="27">
        <f t="shared" si="4"/>
        <v>0</v>
      </c>
      <c r="BE53" s="13"/>
      <c r="BF53" s="26"/>
      <c r="BG53" s="27">
        <f t="shared" si="20"/>
        <v>0</v>
      </c>
      <c r="BH53" s="13"/>
      <c r="BI53" s="26">
        <f t="shared" si="21"/>
        <v>0</v>
      </c>
      <c r="BJ53" s="27">
        <f t="shared" si="22"/>
        <v>0</v>
      </c>
      <c r="BL53" s="44"/>
    </row>
    <row r="54" spans="1:64" ht="14.5" outlineLevel="1" x14ac:dyDescent="0.35">
      <c r="A54" s="13"/>
      <c r="B54" s="340" t="str">
        <f>'Budget - Lead Partner'!B42</f>
        <v>LP.B.06</v>
      </c>
      <c r="C54" s="267">
        <f>'Budget - Lead Partner'!C42</f>
        <v>0</v>
      </c>
      <c r="D54" s="329">
        <f>'Budget - Lead Partner'!D42</f>
        <v>0</v>
      </c>
      <c r="E54" s="267">
        <f>'Budget - Lead Partner'!E42</f>
        <v>0</v>
      </c>
      <c r="F54" s="318">
        <f>'Budget - Lead Partner'!F42</f>
        <v>0</v>
      </c>
      <c r="G54" s="23">
        <f>'Budget - Lead Partner'!G42</f>
        <v>0</v>
      </c>
      <c r="H54" s="23">
        <f>'Budget - Lead Partner'!H42</f>
        <v>0</v>
      </c>
      <c r="I54" s="23">
        <f>'Budget - Lead Partner'!I42</f>
        <v>0</v>
      </c>
      <c r="J54" s="199">
        <f>'Budget - Lead Partner'!J42</f>
        <v>0</v>
      </c>
      <c r="K54" s="24">
        <f>'Budget - Lead Partner'!K42</f>
        <v>0</v>
      </c>
      <c r="L54" s="205">
        <f>'Budget - Lead Partner'!L42</f>
        <v>0</v>
      </c>
      <c r="M54" s="13"/>
      <c r="N54" s="179"/>
      <c r="O54" s="179"/>
      <c r="P54" s="179"/>
      <c r="Q54" s="395" t="str">
        <f t="shared" si="6"/>
        <v>ok</v>
      </c>
      <c r="R54" s="179"/>
      <c r="S54" s="168"/>
      <c r="T54" s="180"/>
      <c r="U54" s="179"/>
      <c r="V54" s="168"/>
      <c r="W54" s="180"/>
      <c r="X54" s="179"/>
      <c r="Y54" s="168"/>
      <c r="Z54" s="180"/>
      <c r="AA54" s="179"/>
      <c r="AB54" s="168"/>
      <c r="AC54" s="180"/>
      <c r="AD54" s="179"/>
      <c r="AE54" s="168"/>
      <c r="AF54" s="180"/>
      <c r="AG54" s="179"/>
      <c r="AH54" s="168"/>
      <c r="AI54" s="180"/>
      <c r="AJ54" s="179"/>
      <c r="AK54" s="168"/>
      <c r="AL54" s="180"/>
      <c r="AM54" s="179"/>
      <c r="AN54" s="168"/>
      <c r="AO54" s="180"/>
      <c r="AP54" s="179"/>
      <c r="AQ54" s="168"/>
      <c r="AR54" s="180"/>
      <c r="AS54" s="179"/>
      <c r="AT54" s="168"/>
      <c r="AU54" s="180"/>
      <c r="AV54" s="179"/>
      <c r="AW54" s="168"/>
      <c r="AX54" s="180"/>
      <c r="AY54" s="179"/>
      <c r="AZ54" s="168"/>
      <c r="BA54" s="180"/>
      <c r="BB54" s="13"/>
      <c r="BC54" s="26"/>
      <c r="BD54" s="27">
        <f t="shared" si="4"/>
        <v>0</v>
      </c>
      <c r="BE54" s="13"/>
      <c r="BF54" s="26"/>
      <c r="BG54" s="27">
        <f t="shared" si="20"/>
        <v>0</v>
      </c>
      <c r="BH54" s="13"/>
      <c r="BI54" s="26">
        <f t="shared" si="21"/>
        <v>0</v>
      </c>
      <c r="BJ54" s="27">
        <f t="shared" si="22"/>
        <v>0</v>
      </c>
      <c r="BL54" s="44"/>
    </row>
    <row r="55" spans="1:64" ht="14.5" outlineLevel="1" x14ac:dyDescent="0.35">
      <c r="A55" s="13"/>
      <c r="B55" s="340" t="str">
        <f>'Budget - Lead Partner'!B43</f>
        <v>LP.B.07</v>
      </c>
      <c r="C55" s="267">
        <f>'Budget - Lead Partner'!C43</f>
        <v>0</v>
      </c>
      <c r="D55" s="329">
        <f>'Budget - Lead Partner'!D43</f>
        <v>0</v>
      </c>
      <c r="E55" s="267">
        <f>'Budget - Lead Partner'!E43</f>
        <v>0</v>
      </c>
      <c r="F55" s="318">
        <f>'Budget - Lead Partner'!F43</f>
        <v>0</v>
      </c>
      <c r="G55" s="23">
        <f>'Budget - Lead Partner'!G43</f>
        <v>0</v>
      </c>
      <c r="H55" s="23">
        <f>'Budget - Lead Partner'!H43</f>
        <v>0</v>
      </c>
      <c r="I55" s="23">
        <f>'Budget - Lead Partner'!I43</f>
        <v>0</v>
      </c>
      <c r="J55" s="199">
        <f>'Budget - Lead Partner'!J43</f>
        <v>0</v>
      </c>
      <c r="K55" s="24">
        <f>'Budget - Lead Partner'!K43</f>
        <v>0</v>
      </c>
      <c r="L55" s="205">
        <f>'Budget - Lead Partner'!L43</f>
        <v>0</v>
      </c>
      <c r="M55" s="13"/>
      <c r="N55" s="179"/>
      <c r="O55" s="179"/>
      <c r="P55" s="179"/>
      <c r="Q55" s="395" t="str">
        <f t="shared" si="6"/>
        <v>ok</v>
      </c>
      <c r="R55" s="179"/>
      <c r="S55" s="168"/>
      <c r="T55" s="180"/>
      <c r="U55" s="179"/>
      <c r="V55" s="168"/>
      <c r="W55" s="180"/>
      <c r="X55" s="179"/>
      <c r="Y55" s="168"/>
      <c r="Z55" s="180"/>
      <c r="AA55" s="179"/>
      <c r="AB55" s="168"/>
      <c r="AC55" s="180"/>
      <c r="AD55" s="179"/>
      <c r="AE55" s="168"/>
      <c r="AF55" s="180"/>
      <c r="AG55" s="179"/>
      <c r="AH55" s="168"/>
      <c r="AI55" s="180"/>
      <c r="AJ55" s="179"/>
      <c r="AK55" s="168"/>
      <c r="AL55" s="180"/>
      <c r="AM55" s="179"/>
      <c r="AN55" s="168"/>
      <c r="AO55" s="180"/>
      <c r="AP55" s="179"/>
      <c r="AQ55" s="168"/>
      <c r="AR55" s="180"/>
      <c r="AS55" s="179"/>
      <c r="AT55" s="168"/>
      <c r="AU55" s="180"/>
      <c r="AV55" s="179"/>
      <c r="AW55" s="168"/>
      <c r="AX55" s="180"/>
      <c r="AY55" s="179"/>
      <c r="AZ55" s="168"/>
      <c r="BA55" s="180"/>
      <c r="BB55" s="13"/>
      <c r="BC55" s="26"/>
      <c r="BD55" s="27">
        <f t="shared" si="4"/>
        <v>0</v>
      </c>
      <c r="BE55" s="13"/>
      <c r="BF55" s="26"/>
      <c r="BG55" s="27">
        <f t="shared" si="20"/>
        <v>0</v>
      </c>
      <c r="BH55" s="13"/>
      <c r="BI55" s="26">
        <f t="shared" si="21"/>
        <v>0</v>
      </c>
      <c r="BJ55" s="27">
        <f t="shared" si="22"/>
        <v>0</v>
      </c>
      <c r="BL55" s="44"/>
    </row>
    <row r="56" spans="1:64" ht="14.5" outlineLevel="1" x14ac:dyDescent="0.35">
      <c r="A56" s="13"/>
      <c r="B56" s="340" t="str">
        <f>'Budget - Lead Partner'!B44</f>
        <v>LP.B.08</v>
      </c>
      <c r="C56" s="267">
        <f>'Budget - Lead Partner'!C44</f>
        <v>0</v>
      </c>
      <c r="D56" s="329">
        <f>'Budget - Lead Partner'!D44</f>
        <v>0</v>
      </c>
      <c r="E56" s="267">
        <f>'Budget - Lead Partner'!E44</f>
        <v>0</v>
      </c>
      <c r="F56" s="318">
        <f>'Budget - Lead Partner'!F44</f>
        <v>0</v>
      </c>
      <c r="G56" s="23">
        <f>'Budget - Lead Partner'!G44</f>
        <v>0</v>
      </c>
      <c r="H56" s="23">
        <f>'Budget - Lead Partner'!H44</f>
        <v>0</v>
      </c>
      <c r="I56" s="23">
        <f>'Budget - Lead Partner'!I44</f>
        <v>0</v>
      </c>
      <c r="J56" s="199">
        <f>'Budget - Lead Partner'!J44</f>
        <v>0</v>
      </c>
      <c r="K56" s="24">
        <f>'Budget - Lead Partner'!K44</f>
        <v>0</v>
      </c>
      <c r="L56" s="205">
        <f>'Budget - Lead Partner'!L44</f>
        <v>0</v>
      </c>
      <c r="M56" s="13"/>
      <c r="N56" s="179"/>
      <c r="O56" s="179"/>
      <c r="P56" s="179"/>
      <c r="Q56" s="395" t="str">
        <f t="shared" si="6"/>
        <v>ok</v>
      </c>
      <c r="R56" s="179"/>
      <c r="S56" s="168"/>
      <c r="T56" s="180"/>
      <c r="U56" s="179"/>
      <c r="V56" s="168"/>
      <c r="W56" s="180"/>
      <c r="X56" s="179"/>
      <c r="Y56" s="168"/>
      <c r="Z56" s="180"/>
      <c r="AA56" s="179"/>
      <c r="AB56" s="168"/>
      <c r="AC56" s="180"/>
      <c r="AD56" s="179"/>
      <c r="AE56" s="168"/>
      <c r="AF56" s="180"/>
      <c r="AG56" s="179"/>
      <c r="AH56" s="168"/>
      <c r="AI56" s="180"/>
      <c r="AJ56" s="179"/>
      <c r="AK56" s="168"/>
      <c r="AL56" s="180"/>
      <c r="AM56" s="179"/>
      <c r="AN56" s="168"/>
      <c r="AO56" s="180"/>
      <c r="AP56" s="179"/>
      <c r="AQ56" s="168"/>
      <c r="AR56" s="180"/>
      <c r="AS56" s="179"/>
      <c r="AT56" s="168"/>
      <c r="AU56" s="180"/>
      <c r="AV56" s="179"/>
      <c r="AW56" s="168"/>
      <c r="AX56" s="180"/>
      <c r="AY56" s="179"/>
      <c r="AZ56" s="168"/>
      <c r="BA56" s="180"/>
      <c r="BB56" s="13"/>
      <c r="BC56" s="26"/>
      <c r="BD56" s="27">
        <f t="shared" si="4"/>
        <v>0</v>
      </c>
      <c r="BE56" s="13"/>
      <c r="BF56" s="26"/>
      <c r="BG56" s="27">
        <f t="shared" si="20"/>
        <v>0</v>
      </c>
      <c r="BH56" s="13"/>
      <c r="BI56" s="26">
        <f t="shared" si="21"/>
        <v>0</v>
      </c>
      <c r="BJ56" s="27">
        <f t="shared" si="22"/>
        <v>0</v>
      </c>
      <c r="BL56" s="44"/>
    </row>
    <row r="57" spans="1:64" ht="14.5" outlineLevel="1" x14ac:dyDescent="0.35">
      <c r="A57" s="13"/>
      <c r="B57" s="340" t="str">
        <f>'Budget - Lead Partner'!B45</f>
        <v>LP.B.09</v>
      </c>
      <c r="C57" s="267">
        <f>'Budget - Lead Partner'!C45</f>
        <v>0</v>
      </c>
      <c r="D57" s="329">
        <f>'Budget - Lead Partner'!D45</f>
        <v>0</v>
      </c>
      <c r="E57" s="267">
        <f>'Budget - Lead Partner'!E45</f>
        <v>0</v>
      </c>
      <c r="F57" s="318">
        <f>'Budget - Lead Partner'!F45</f>
        <v>0</v>
      </c>
      <c r="G57" s="23">
        <f>'Budget - Lead Partner'!G45</f>
        <v>0</v>
      </c>
      <c r="H57" s="23">
        <f>'Budget - Lead Partner'!H45</f>
        <v>0</v>
      </c>
      <c r="I57" s="23">
        <f>'Budget - Lead Partner'!I45</f>
        <v>0</v>
      </c>
      <c r="J57" s="199">
        <f>'Budget - Lead Partner'!J45</f>
        <v>0</v>
      </c>
      <c r="K57" s="24">
        <f>'Budget - Lead Partner'!K45</f>
        <v>0</v>
      </c>
      <c r="L57" s="205">
        <f>'Budget - Lead Partner'!L45</f>
        <v>0</v>
      </c>
      <c r="M57" s="13"/>
      <c r="N57" s="179"/>
      <c r="O57" s="179"/>
      <c r="P57" s="179"/>
      <c r="Q57" s="395" t="str">
        <f t="shared" si="6"/>
        <v>ok</v>
      </c>
      <c r="R57" s="179"/>
      <c r="S57" s="168"/>
      <c r="T57" s="180"/>
      <c r="U57" s="179"/>
      <c r="V57" s="168"/>
      <c r="W57" s="180"/>
      <c r="X57" s="179"/>
      <c r="Y57" s="168"/>
      <c r="Z57" s="180"/>
      <c r="AA57" s="179"/>
      <c r="AB57" s="168"/>
      <c r="AC57" s="180"/>
      <c r="AD57" s="179"/>
      <c r="AE57" s="168"/>
      <c r="AF57" s="180"/>
      <c r="AG57" s="179"/>
      <c r="AH57" s="168"/>
      <c r="AI57" s="180"/>
      <c r="AJ57" s="179"/>
      <c r="AK57" s="168"/>
      <c r="AL57" s="180"/>
      <c r="AM57" s="179"/>
      <c r="AN57" s="168"/>
      <c r="AO57" s="180"/>
      <c r="AP57" s="179"/>
      <c r="AQ57" s="168"/>
      <c r="AR57" s="180"/>
      <c r="AS57" s="179"/>
      <c r="AT57" s="168"/>
      <c r="AU57" s="180"/>
      <c r="AV57" s="179"/>
      <c r="AW57" s="168"/>
      <c r="AX57" s="180"/>
      <c r="AY57" s="179"/>
      <c r="AZ57" s="168"/>
      <c r="BA57" s="180"/>
      <c r="BB57" s="13"/>
      <c r="BC57" s="26"/>
      <c r="BD57" s="27">
        <f t="shared" si="4"/>
        <v>0</v>
      </c>
      <c r="BE57" s="13"/>
      <c r="BF57" s="26"/>
      <c r="BG57" s="27">
        <f t="shared" si="20"/>
        <v>0</v>
      </c>
      <c r="BH57" s="13"/>
      <c r="BI57" s="26">
        <f t="shared" si="21"/>
        <v>0</v>
      </c>
      <c r="BJ57" s="27">
        <f t="shared" si="22"/>
        <v>0</v>
      </c>
      <c r="BL57" s="44"/>
    </row>
    <row r="58" spans="1:64" ht="14.5" outlineLevel="1" x14ac:dyDescent="0.35">
      <c r="A58" s="13"/>
      <c r="B58" s="340" t="str">
        <f>'Budget - Lead Partner'!B46</f>
        <v>LP.B.10</v>
      </c>
      <c r="C58" s="267">
        <f>'Budget - Lead Partner'!C46</f>
        <v>0</v>
      </c>
      <c r="D58" s="329">
        <f>'Budget - Lead Partner'!D46</f>
        <v>0</v>
      </c>
      <c r="E58" s="267">
        <f>'Budget - Lead Partner'!E46</f>
        <v>0</v>
      </c>
      <c r="F58" s="318">
        <f>'Budget - Lead Partner'!F46</f>
        <v>0</v>
      </c>
      <c r="G58" s="23">
        <f>'Budget - Lead Partner'!G46</f>
        <v>0</v>
      </c>
      <c r="H58" s="23">
        <f>'Budget - Lead Partner'!H46</f>
        <v>0</v>
      </c>
      <c r="I58" s="23">
        <f>'Budget - Lead Partner'!I46</f>
        <v>0</v>
      </c>
      <c r="J58" s="199">
        <f>'Budget - Lead Partner'!J46</f>
        <v>0</v>
      </c>
      <c r="K58" s="24">
        <f>'Budget - Lead Partner'!K46</f>
        <v>0</v>
      </c>
      <c r="L58" s="205">
        <f>'Budget - Lead Partner'!L46</f>
        <v>0</v>
      </c>
      <c r="M58" s="13"/>
      <c r="N58" s="179"/>
      <c r="O58" s="179"/>
      <c r="P58" s="179"/>
      <c r="Q58" s="395" t="str">
        <f t="shared" si="6"/>
        <v>ok</v>
      </c>
      <c r="R58" s="179"/>
      <c r="S58" s="168"/>
      <c r="T58" s="180"/>
      <c r="U58" s="179"/>
      <c r="V58" s="168"/>
      <c r="W58" s="180"/>
      <c r="X58" s="179"/>
      <c r="Y58" s="168"/>
      <c r="Z58" s="180"/>
      <c r="AA58" s="179"/>
      <c r="AB58" s="168"/>
      <c r="AC58" s="180"/>
      <c r="AD58" s="179"/>
      <c r="AE58" s="168"/>
      <c r="AF58" s="180"/>
      <c r="AG58" s="179"/>
      <c r="AH58" s="168"/>
      <c r="AI58" s="180"/>
      <c r="AJ58" s="179"/>
      <c r="AK58" s="168"/>
      <c r="AL58" s="180"/>
      <c r="AM58" s="179"/>
      <c r="AN58" s="168"/>
      <c r="AO58" s="180"/>
      <c r="AP58" s="179"/>
      <c r="AQ58" s="168"/>
      <c r="AR58" s="180"/>
      <c r="AS58" s="179"/>
      <c r="AT58" s="168"/>
      <c r="AU58" s="180"/>
      <c r="AV58" s="179"/>
      <c r="AW58" s="168"/>
      <c r="AX58" s="180"/>
      <c r="AY58" s="179"/>
      <c r="AZ58" s="168"/>
      <c r="BA58" s="180"/>
      <c r="BB58" s="13"/>
      <c r="BC58" s="26"/>
      <c r="BD58" s="27">
        <f t="shared" si="4"/>
        <v>0</v>
      </c>
      <c r="BE58" s="13"/>
      <c r="BF58" s="26"/>
      <c r="BG58" s="27">
        <f t="shared" si="20"/>
        <v>0</v>
      </c>
      <c r="BH58" s="13"/>
      <c r="BI58" s="26">
        <f t="shared" si="21"/>
        <v>0</v>
      </c>
      <c r="BJ58" s="27">
        <f t="shared" si="22"/>
        <v>0</v>
      </c>
      <c r="BL58" s="44"/>
    </row>
    <row r="59" spans="1:64" ht="15" customHeight="1" x14ac:dyDescent="0.35">
      <c r="A59" s="13"/>
      <c r="B59" s="416" t="str">
        <f>CONCATENATE('Budget - P1'!D2," - ",'Budget consortium'!B47)</f>
        <v>Partner 1 - B. ASSETS (ACTIFS)</v>
      </c>
      <c r="C59" s="417"/>
      <c r="D59" s="417"/>
      <c r="E59" s="417"/>
      <c r="F59" s="417"/>
      <c r="G59" s="417"/>
      <c r="H59" s="417"/>
      <c r="I59" s="417"/>
      <c r="J59" s="417"/>
      <c r="K59" s="417"/>
      <c r="L59" s="418">
        <f>SUM(L60:L69)</f>
        <v>0</v>
      </c>
      <c r="M59" s="20"/>
      <c r="N59" s="409"/>
      <c r="O59" s="409"/>
      <c r="P59" s="409"/>
      <c r="Q59" s="395" t="str">
        <f t="shared" si="6"/>
        <v>ok</v>
      </c>
      <c r="R59" s="410"/>
      <c r="S59" s="411"/>
      <c r="T59" s="412"/>
      <c r="U59" s="410"/>
      <c r="V59" s="411"/>
      <c r="W59" s="412"/>
      <c r="X59" s="410"/>
      <c r="Y59" s="411"/>
      <c r="Z59" s="412"/>
      <c r="AA59" s="410"/>
      <c r="AB59" s="411"/>
      <c r="AC59" s="412"/>
      <c r="AD59" s="410"/>
      <c r="AE59" s="411"/>
      <c r="AF59" s="412"/>
      <c r="AG59" s="410"/>
      <c r="AH59" s="411"/>
      <c r="AI59" s="412"/>
      <c r="AJ59" s="410"/>
      <c r="AK59" s="411"/>
      <c r="AL59" s="412"/>
      <c r="AM59" s="410"/>
      <c r="AN59" s="411"/>
      <c r="AO59" s="412"/>
      <c r="AP59" s="410"/>
      <c r="AQ59" s="411"/>
      <c r="AR59" s="412"/>
      <c r="AS59" s="410"/>
      <c r="AT59" s="411"/>
      <c r="AU59" s="412"/>
      <c r="AV59" s="410"/>
      <c r="AW59" s="411"/>
      <c r="AX59" s="412"/>
      <c r="AY59" s="410"/>
      <c r="AZ59" s="411"/>
      <c r="BA59" s="412"/>
      <c r="BB59" s="13"/>
      <c r="BC59" s="413"/>
      <c r="BD59" s="414"/>
      <c r="BE59" s="13"/>
      <c r="BF59" s="413"/>
      <c r="BG59" s="414"/>
      <c r="BH59" s="13"/>
      <c r="BI59" s="413"/>
      <c r="BJ59" s="414"/>
      <c r="BL59" s="415"/>
    </row>
    <row r="60" spans="1:64" ht="14.5" outlineLevel="1" x14ac:dyDescent="0.35">
      <c r="A60" s="13"/>
      <c r="B60" s="316" t="str">
        <f>'Budget - P1'!B37</f>
        <v>P1.B.01</v>
      </c>
      <c r="C60" s="267">
        <f>'Budget - P1'!C37</f>
        <v>0</v>
      </c>
      <c r="D60" s="267">
        <f>'Budget - P1'!D37</f>
        <v>0</v>
      </c>
      <c r="E60" s="267">
        <f>'Budget - P1'!E37</f>
        <v>0</v>
      </c>
      <c r="F60" s="318">
        <f>'Budget - P1'!F37</f>
        <v>0</v>
      </c>
      <c r="G60" s="23">
        <f>'Budget - P1'!G37</f>
        <v>0</v>
      </c>
      <c r="H60" s="23">
        <f>'Budget - P1'!H37</f>
        <v>0</v>
      </c>
      <c r="I60" s="23">
        <f>'Budget - P1'!I37</f>
        <v>0</v>
      </c>
      <c r="J60" s="199">
        <f>'Budget - P1'!J37</f>
        <v>0</v>
      </c>
      <c r="K60" s="24">
        <f>'Budget - P1'!K37</f>
        <v>0</v>
      </c>
      <c r="L60" s="25">
        <f>'Budget - P1'!L37</f>
        <v>0</v>
      </c>
      <c r="M60" s="13"/>
      <c r="N60" s="179"/>
      <c r="O60" s="179"/>
      <c r="P60" s="179"/>
      <c r="Q60" s="395" t="str">
        <f t="shared" si="6"/>
        <v>ok</v>
      </c>
      <c r="R60" s="179"/>
      <c r="S60" s="168"/>
      <c r="T60" s="180"/>
      <c r="U60" s="179"/>
      <c r="V60" s="168"/>
      <c r="W60" s="180"/>
      <c r="X60" s="179"/>
      <c r="Y60" s="168"/>
      <c r="Z60" s="180"/>
      <c r="AA60" s="179"/>
      <c r="AB60" s="168"/>
      <c r="AC60" s="180"/>
      <c r="AD60" s="179"/>
      <c r="AE60" s="168"/>
      <c r="AF60" s="180"/>
      <c r="AG60" s="179"/>
      <c r="AH60" s="168"/>
      <c r="AI60" s="180"/>
      <c r="AJ60" s="179"/>
      <c r="AK60" s="168"/>
      <c r="AL60" s="180"/>
      <c r="AM60" s="179"/>
      <c r="AN60" s="168"/>
      <c r="AO60" s="180"/>
      <c r="AP60" s="179"/>
      <c r="AQ60" s="168"/>
      <c r="AR60" s="180"/>
      <c r="AS60" s="179"/>
      <c r="AT60" s="168"/>
      <c r="AU60" s="180"/>
      <c r="AV60" s="179"/>
      <c r="AW60" s="168"/>
      <c r="AX60" s="180"/>
      <c r="AY60" s="179"/>
      <c r="AZ60" s="168"/>
      <c r="BA60" s="180"/>
      <c r="BB60" s="13"/>
      <c r="BC60" s="26"/>
      <c r="BD60" s="27"/>
      <c r="BE60" s="13"/>
      <c r="BF60" s="26"/>
      <c r="BG60" s="27"/>
      <c r="BH60" s="13"/>
      <c r="BI60" s="26"/>
      <c r="BJ60" s="27"/>
      <c r="BL60" s="57"/>
    </row>
    <row r="61" spans="1:64" ht="14.5" outlineLevel="1" x14ac:dyDescent="0.35">
      <c r="A61" s="13"/>
      <c r="B61" s="316" t="str">
        <f>'Budget - P1'!B38</f>
        <v>P1.B.02</v>
      </c>
      <c r="C61" s="267">
        <f>'Budget - P1'!C38</f>
        <v>0</v>
      </c>
      <c r="D61" s="329">
        <f>'Budget - P1'!D38</f>
        <v>0</v>
      </c>
      <c r="E61" s="267">
        <f>'Budget - P1'!E38</f>
        <v>0</v>
      </c>
      <c r="F61" s="318">
        <f>'Budget - P1'!F38</f>
        <v>0</v>
      </c>
      <c r="G61" s="23">
        <f>'Budget - P1'!G38</f>
        <v>0</v>
      </c>
      <c r="H61" s="23">
        <f>'Budget - P1'!H38</f>
        <v>0</v>
      </c>
      <c r="I61" s="23">
        <f>'Budget - P1'!I38</f>
        <v>0</v>
      </c>
      <c r="J61" s="199">
        <f>'Budget - P1'!J38</f>
        <v>0</v>
      </c>
      <c r="K61" s="24">
        <f>'Budget - P1'!K38</f>
        <v>0</v>
      </c>
      <c r="L61" s="25">
        <f>'Budget - P1'!L38</f>
        <v>0</v>
      </c>
      <c r="M61" s="13"/>
      <c r="N61" s="179"/>
      <c r="O61" s="179"/>
      <c r="P61" s="179"/>
      <c r="Q61" s="395" t="str">
        <f t="shared" si="6"/>
        <v>ok</v>
      </c>
      <c r="R61" s="179"/>
      <c r="S61" s="168"/>
      <c r="T61" s="180"/>
      <c r="U61" s="179"/>
      <c r="V61" s="168"/>
      <c r="W61" s="180"/>
      <c r="X61" s="179"/>
      <c r="Y61" s="168"/>
      <c r="Z61" s="180"/>
      <c r="AA61" s="179"/>
      <c r="AB61" s="168"/>
      <c r="AC61" s="180"/>
      <c r="AD61" s="179"/>
      <c r="AE61" s="168"/>
      <c r="AF61" s="180"/>
      <c r="AG61" s="179"/>
      <c r="AH61" s="168"/>
      <c r="AI61" s="180"/>
      <c r="AJ61" s="179"/>
      <c r="AK61" s="168"/>
      <c r="AL61" s="180"/>
      <c r="AM61" s="179"/>
      <c r="AN61" s="168"/>
      <c r="AO61" s="180"/>
      <c r="AP61" s="179"/>
      <c r="AQ61" s="168"/>
      <c r="AR61" s="180"/>
      <c r="AS61" s="179"/>
      <c r="AT61" s="168"/>
      <c r="AU61" s="180"/>
      <c r="AV61" s="179"/>
      <c r="AW61" s="168"/>
      <c r="AX61" s="180"/>
      <c r="AY61" s="179"/>
      <c r="AZ61" s="168"/>
      <c r="BA61" s="180"/>
      <c r="BB61" s="13"/>
      <c r="BC61" s="26"/>
      <c r="BD61" s="27"/>
      <c r="BE61" s="13"/>
      <c r="BF61" s="26"/>
      <c r="BG61" s="27"/>
      <c r="BH61" s="13"/>
      <c r="BI61" s="26"/>
      <c r="BJ61" s="27"/>
      <c r="BL61" s="57"/>
    </row>
    <row r="62" spans="1:64" ht="14.5" outlineLevel="1" x14ac:dyDescent="0.35">
      <c r="A62" s="13"/>
      <c r="B62" s="316" t="str">
        <f>'Budget - P1'!B39</f>
        <v>P1.B.03</v>
      </c>
      <c r="C62" s="267">
        <f>'Budget - P1'!C39</f>
        <v>0</v>
      </c>
      <c r="D62" s="329">
        <f>'Budget - P1'!D39</f>
        <v>0</v>
      </c>
      <c r="E62" s="267">
        <f>'Budget - P1'!E39</f>
        <v>0</v>
      </c>
      <c r="F62" s="318">
        <f>'Budget - P1'!F39</f>
        <v>0</v>
      </c>
      <c r="G62" s="23">
        <f>'Budget - P1'!G39</f>
        <v>0</v>
      </c>
      <c r="H62" s="23">
        <f>'Budget - P1'!H39</f>
        <v>0</v>
      </c>
      <c r="I62" s="23">
        <f>'Budget - P1'!I39</f>
        <v>0</v>
      </c>
      <c r="J62" s="199">
        <f>'Budget - P1'!J39</f>
        <v>0</v>
      </c>
      <c r="K62" s="24">
        <f>'Budget - P1'!K39</f>
        <v>0</v>
      </c>
      <c r="L62" s="25">
        <f>'Budget - P1'!L39</f>
        <v>0</v>
      </c>
      <c r="M62" s="13"/>
      <c r="N62" s="179"/>
      <c r="O62" s="179"/>
      <c r="P62" s="179"/>
      <c r="Q62" s="395" t="str">
        <f t="shared" si="6"/>
        <v>ok</v>
      </c>
      <c r="R62" s="179"/>
      <c r="S62" s="168"/>
      <c r="T62" s="180"/>
      <c r="U62" s="179"/>
      <c r="V62" s="168"/>
      <c r="W62" s="180"/>
      <c r="X62" s="179"/>
      <c r="Y62" s="168"/>
      <c r="Z62" s="180"/>
      <c r="AA62" s="179"/>
      <c r="AB62" s="168"/>
      <c r="AC62" s="180"/>
      <c r="AD62" s="179"/>
      <c r="AE62" s="168"/>
      <c r="AF62" s="180"/>
      <c r="AG62" s="179"/>
      <c r="AH62" s="168"/>
      <c r="AI62" s="180"/>
      <c r="AJ62" s="179"/>
      <c r="AK62" s="168"/>
      <c r="AL62" s="180"/>
      <c r="AM62" s="179"/>
      <c r="AN62" s="168"/>
      <c r="AO62" s="180"/>
      <c r="AP62" s="179"/>
      <c r="AQ62" s="168"/>
      <c r="AR62" s="180"/>
      <c r="AS62" s="179"/>
      <c r="AT62" s="168"/>
      <c r="AU62" s="180"/>
      <c r="AV62" s="179"/>
      <c r="AW62" s="168"/>
      <c r="AX62" s="180"/>
      <c r="AY62" s="179"/>
      <c r="AZ62" s="168"/>
      <c r="BA62" s="180"/>
      <c r="BB62" s="13"/>
      <c r="BC62" s="26"/>
      <c r="BD62" s="27"/>
      <c r="BE62" s="13"/>
      <c r="BF62" s="26"/>
      <c r="BG62" s="27"/>
      <c r="BH62" s="13"/>
      <c r="BI62" s="26"/>
      <c r="BJ62" s="27"/>
      <c r="BL62" s="57"/>
    </row>
    <row r="63" spans="1:64" ht="14.5" outlineLevel="1" x14ac:dyDescent="0.35">
      <c r="A63" s="13"/>
      <c r="B63" s="316" t="str">
        <f>'Budget - P1'!B40</f>
        <v>P1.B.04</v>
      </c>
      <c r="C63" s="267">
        <f>'Budget - P1'!C40</f>
        <v>0</v>
      </c>
      <c r="D63" s="329">
        <f>'Budget - P1'!D40</f>
        <v>0</v>
      </c>
      <c r="E63" s="267">
        <f>'Budget - P1'!E40</f>
        <v>0</v>
      </c>
      <c r="F63" s="318">
        <f>'Budget - P1'!F40</f>
        <v>0</v>
      </c>
      <c r="G63" s="23">
        <f>'Budget - P1'!G40</f>
        <v>0</v>
      </c>
      <c r="H63" s="23">
        <f>'Budget - P1'!H40</f>
        <v>0</v>
      </c>
      <c r="I63" s="23">
        <f>'Budget - P1'!I40</f>
        <v>0</v>
      </c>
      <c r="J63" s="199">
        <f>'Budget - P1'!J40</f>
        <v>0</v>
      </c>
      <c r="K63" s="24">
        <f>'Budget - P1'!K40</f>
        <v>0</v>
      </c>
      <c r="L63" s="25">
        <f>'Budget - P1'!L40</f>
        <v>0</v>
      </c>
      <c r="M63" s="13"/>
      <c r="N63" s="179"/>
      <c r="O63" s="179"/>
      <c r="P63" s="179"/>
      <c r="Q63" s="395" t="str">
        <f t="shared" si="6"/>
        <v>ok</v>
      </c>
      <c r="R63" s="179"/>
      <c r="S63" s="168"/>
      <c r="T63" s="180"/>
      <c r="U63" s="179"/>
      <c r="V63" s="168"/>
      <c r="W63" s="180"/>
      <c r="X63" s="179"/>
      <c r="Y63" s="168"/>
      <c r="Z63" s="180"/>
      <c r="AA63" s="179"/>
      <c r="AB63" s="168"/>
      <c r="AC63" s="180"/>
      <c r="AD63" s="179"/>
      <c r="AE63" s="168"/>
      <c r="AF63" s="180"/>
      <c r="AG63" s="179"/>
      <c r="AH63" s="168"/>
      <c r="AI63" s="180"/>
      <c r="AJ63" s="179"/>
      <c r="AK63" s="168"/>
      <c r="AL63" s="180"/>
      <c r="AM63" s="179"/>
      <c r="AN63" s="168"/>
      <c r="AO63" s="180"/>
      <c r="AP63" s="179"/>
      <c r="AQ63" s="168"/>
      <c r="AR63" s="180"/>
      <c r="AS63" s="179"/>
      <c r="AT63" s="168"/>
      <c r="AU63" s="180"/>
      <c r="AV63" s="179"/>
      <c r="AW63" s="168"/>
      <c r="AX63" s="180"/>
      <c r="AY63" s="179"/>
      <c r="AZ63" s="168"/>
      <c r="BA63" s="180"/>
      <c r="BB63" s="13"/>
      <c r="BC63" s="26"/>
      <c r="BD63" s="27"/>
      <c r="BE63" s="13"/>
      <c r="BF63" s="26"/>
      <c r="BG63" s="27"/>
      <c r="BH63" s="13"/>
      <c r="BI63" s="26"/>
      <c r="BJ63" s="27"/>
      <c r="BL63" s="57"/>
    </row>
    <row r="64" spans="1:64" ht="14.5" outlineLevel="1" x14ac:dyDescent="0.35">
      <c r="A64" s="13"/>
      <c r="B64" s="316" t="str">
        <f>'Budget - P1'!B41</f>
        <v>P1.B.05</v>
      </c>
      <c r="C64" s="267">
        <f>'Budget - P1'!C41</f>
        <v>0</v>
      </c>
      <c r="D64" s="329">
        <f>'Budget - P1'!D41</f>
        <v>0</v>
      </c>
      <c r="E64" s="267">
        <f>'Budget - P1'!E41</f>
        <v>0</v>
      </c>
      <c r="F64" s="318">
        <f>'Budget - P1'!F41</f>
        <v>0</v>
      </c>
      <c r="G64" s="23">
        <f>'Budget - P1'!G41</f>
        <v>0</v>
      </c>
      <c r="H64" s="23">
        <f>'Budget - P1'!H41</f>
        <v>0</v>
      </c>
      <c r="I64" s="23">
        <f>'Budget - P1'!I41</f>
        <v>0</v>
      </c>
      <c r="J64" s="199">
        <f>'Budget - P1'!J41</f>
        <v>0</v>
      </c>
      <c r="K64" s="24">
        <f>'Budget - P1'!K41</f>
        <v>0</v>
      </c>
      <c r="L64" s="25">
        <f>'Budget - P1'!L41</f>
        <v>0</v>
      </c>
      <c r="M64" s="13"/>
      <c r="N64" s="179"/>
      <c r="O64" s="179"/>
      <c r="P64" s="179"/>
      <c r="Q64" s="395" t="str">
        <f t="shared" si="6"/>
        <v>ok</v>
      </c>
      <c r="R64" s="179"/>
      <c r="S64" s="168"/>
      <c r="T64" s="180"/>
      <c r="U64" s="179"/>
      <c r="V64" s="168"/>
      <c r="W64" s="180"/>
      <c r="X64" s="179"/>
      <c r="Y64" s="168"/>
      <c r="Z64" s="180"/>
      <c r="AA64" s="179"/>
      <c r="AB64" s="168"/>
      <c r="AC64" s="180"/>
      <c r="AD64" s="179"/>
      <c r="AE64" s="168"/>
      <c r="AF64" s="180"/>
      <c r="AG64" s="179"/>
      <c r="AH64" s="168"/>
      <c r="AI64" s="180"/>
      <c r="AJ64" s="179"/>
      <c r="AK64" s="168"/>
      <c r="AL64" s="180"/>
      <c r="AM64" s="179"/>
      <c r="AN64" s="168"/>
      <c r="AO64" s="180"/>
      <c r="AP64" s="179"/>
      <c r="AQ64" s="168"/>
      <c r="AR64" s="180"/>
      <c r="AS64" s="179"/>
      <c r="AT64" s="168"/>
      <c r="AU64" s="180"/>
      <c r="AV64" s="179"/>
      <c r="AW64" s="168"/>
      <c r="AX64" s="180"/>
      <c r="AY64" s="179"/>
      <c r="AZ64" s="168"/>
      <c r="BA64" s="180"/>
      <c r="BB64" s="13"/>
      <c r="BC64" s="26"/>
      <c r="BD64" s="27"/>
      <c r="BE64" s="13"/>
      <c r="BF64" s="26"/>
      <c r="BG64" s="27"/>
      <c r="BH64" s="13"/>
      <c r="BI64" s="26"/>
      <c r="BJ64" s="27"/>
      <c r="BL64" s="57"/>
    </row>
    <row r="65" spans="1:64" ht="14.5" outlineLevel="1" x14ac:dyDescent="0.35">
      <c r="A65" s="13"/>
      <c r="B65" s="316" t="str">
        <f>'Budget - P1'!B42</f>
        <v>P1.B.06</v>
      </c>
      <c r="C65" s="267">
        <f>'Budget - P1'!C42</f>
        <v>0</v>
      </c>
      <c r="D65" s="329">
        <f>'Budget - P1'!D42</f>
        <v>0</v>
      </c>
      <c r="E65" s="267">
        <f>'Budget - P1'!E42</f>
        <v>0</v>
      </c>
      <c r="F65" s="318">
        <f>'Budget - P1'!F42</f>
        <v>0</v>
      </c>
      <c r="G65" s="23">
        <f>'Budget - P1'!G42</f>
        <v>0</v>
      </c>
      <c r="H65" s="23">
        <f>'Budget - P1'!H42</f>
        <v>0</v>
      </c>
      <c r="I65" s="23">
        <f>'Budget - P1'!I42</f>
        <v>0</v>
      </c>
      <c r="J65" s="199">
        <f>'Budget - P1'!J42</f>
        <v>0</v>
      </c>
      <c r="K65" s="24">
        <f>'Budget - P1'!K42</f>
        <v>0</v>
      </c>
      <c r="L65" s="25">
        <f>'Budget - P1'!L42</f>
        <v>0</v>
      </c>
      <c r="M65" s="13"/>
      <c r="N65" s="179"/>
      <c r="O65" s="179"/>
      <c r="P65" s="179"/>
      <c r="Q65" s="395" t="str">
        <f t="shared" si="6"/>
        <v>ok</v>
      </c>
      <c r="R65" s="179"/>
      <c r="S65" s="168"/>
      <c r="T65" s="180"/>
      <c r="U65" s="179"/>
      <c r="V65" s="168"/>
      <c r="W65" s="180"/>
      <c r="X65" s="179"/>
      <c r="Y65" s="168"/>
      <c r="Z65" s="180"/>
      <c r="AA65" s="179"/>
      <c r="AB65" s="168"/>
      <c r="AC65" s="180"/>
      <c r="AD65" s="179"/>
      <c r="AE65" s="168"/>
      <c r="AF65" s="180"/>
      <c r="AG65" s="179"/>
      <c r="AH65" s="168"/>
      <c r="AI65" s="180"/>
      <c r="AJ65" s="179"/>
      <c r="AK65" s="168"/>
      <c r="AL65" s="180"/>
      <c r="AM65" s="179"/>
      <c r="AN65" s="168"/>
      <c r="AO65" s="180"/>
      <c r="AP65" s="179"/>
      <c r="AQ65" s="168"/>
      <c r="AR65" s="180"/>
      <c r="AS65" s="179"/>
      <c r="AT65" s="168"/>
      <c r="AU65" s="180"/>
      <c r="AV65" s="179"/>
      <c r="AW65" s="168"/>
      <c r="AX65" s="180"/>
      <c r="AY65" s="179"/>
      <c r="AZ65" s="168"/>
      <c r="BA65" s="180"/>
      <c r="BB65" s="13"/>
      <c r="BC65" s="26"/>
      <c r="BD65" s="27"/>
      <c r="BE65" s="13"/>
      <c r="BF65" s="26"/>
      <c r="BG65" s="27"/>
      <c r="BH65" s="13"/>
      <c r="BI65" s="26"/>
      <c r="BJ65" s="27"/>
      <c r="BL65" s="57"/>
    </row>
    <row r="66" spans="1:64" ht="14.5" outlineLevel="1" x14ac:dyDescent="0.35">
      <c r="A66" s="13"/>
      <c r="B66" s="316" t="str">
        <f>'Budget - P1'!B43</f>
        <v>P1.B.07</v>
      </c>
      <c r="C66" s="267">
        <f>'Budget - P1'!C43</f>
        <v>0</v>
      </c>
      <c r="D66" s="329">
        <f>'Budget - P1'!D43</f>
        <v>0</v>
      </c>
      <c r="E66" s="267">
        <f>'Budget - P1'!E43</f>
        <v>0</v>
      </c>
      <c r="F66" s="318">
        <f>'Budget - P1'!F43</f>
        <v>0</v>
      </c>
      <c r="G66" s="23">
        <f>'Budget - P1'!G43</f>
        <v>0</v>
      </c>
      <c r="H66" s="23">
        <f>'Budget - P1'!H43</f>
        <v>0</v>
      </c>
      <c r="I66" s="23">
        <f>'Budget - P1'!I43</f>
        <v>0</v>
      </c>
      <c r="J66" s="199">
        <f>'Budget - P1'!J43</f>
        <v>0</v>
      </c>
      <c r="K66" s="24">
        <f>'Budget - P1'!K43</f>
        <v>0</v>
      </c>
      <c r="L66" s="25">
        <f>'Budget - P1'!L43</f>
        <v>0</v>
      </c>
      <c r="M66" s="13"/>
      <c r="N66" s="179"/>
      <c r="O66" s="179"/>
      <c r="P66" s="179"/>
      <c r="Q66" s="395" t="str">
        <f t="shared" si="6"/>
        <v>ok</v>
      </c>
      <c r="R66" s="179"/>
      <c r="S66" s="168"/>
      <c r="T66" s="180"/>
      <c r="U66" s="179"/>
      <c r="V66" s="168"/>
      <c r="W66" s="180"/>
      <c r="X66" s="179"/>
      <c r="Y66" s="168"/>
      <c r="Z66" s="180"/>
      <c r="AA66" s="179"/>
      <c r="AB66" s="168"/>
      <c r="AC66" s="180"/>
      <c r="AD66" s="179"/>
      <c r="AE66" s="168"/>
      <c r="AF66" s="180"/>
      <c r="AG66" s="179"/>
      <c r="AH66" s="168"/>
      <c r="AI66" s="180"/>
      <c r="AJ66" s="179"/>
      <c r="AK66" s="168"/>
      <c r="AL66" s="180"/>
      <c r="AM66" s="179"/>
      <c r="AN66" s="168"/>
      <c r="AO66" s="180"/>
      <c r="AP66" s="179"/>
      <c r="AQ66" s="168"/>
      <c r="AR66" s="180"/>
      <c r="AS66" s="179"/>
      <c r="AT66" s="168"/>
      <c r="AU66" s="180"/>
      <c r="AV66" s="179"/>
      <c r="AW66" s="168"/>
      <c r="AX66" s="180"/>
      <c r="AY66" s="179"/>
      <c r="AZ66" s="168"/>
      <c r="BA66" s="180"/>
      <c r="BB66" s="13"/>
      <c r="BC66" s="26"/>
      <c r="BD66" s="27"/>
      <c r="BE66" s="13"/>
      <c r="BF66" s="26"/>
      <c r="BG66" s="27"/>
      <c r="BH66" s="13"/>
      <c r="BI66" s="26"/>
      <c r="BJ66" s="27"/>
      <c r="BL66" s="57"/>
    </row>
    <row r="67" spans="1:64" ht="14.5" outlineLevel="1" x14ac:dyDescent="0.35">
      <c r="A67" s="13"/>
      <c r="B67" s="316" t="str">
        <f>'Budget - P1'!B44</f>
        <v>P1.B.08</v>
      </c>
      <c r="C67" s="267">
        <f>'Budget - P1'!C44</f>
        <v>0</v>
      </c>
      <c r="D67" s="329">
        <f>'Budget - P1'!D44</f>
        <v>0</v>
      </c>
      <c r="E67" s="267">
        <f>'Budget - P1'!E44</f>
        <v>0</v>
      </c>
      <c r="F67" s="318">
        <f>'Budget - P1'!F44</f>
        <v>0</v>
      </c>
      <c r="G67" s="23">
        <f>'Budget - P1'!G44</f>
        <v>0</v>
      </c>
      <c r="H67" s="23">
        <f>'Budget - P1'!H44</f>
        <v>0</v>
      </c>
      <c r="I67" s="23">
        <f>'Budget - P1'!I44</f>
        <v>0</v>
      </c>
      <c r="J67" s="199">
        <f>'Budget - P1'!J44</f>
        <v>0</v>
      </c>
      <c r="K67" s="24">
        <f>'Budget - P1'!K44</f>
        <v>0</v>
      </c>
      <c r="L67" s="25">
        <f>'Budget - P1'!L44</f>
        <v>0</v>
      </c>
      <c r="M67" s="13"/>
      <c r="N67" s="179"/>
      <c r="O67" s="179"/>
      <c r="P67" s="179"/>
      <c r="Q67" s="395" t="str">
        <f t="shared" si="6"/>
        <v>ok</v>
      </c>
      <c r="R67" s="179"/>
      <c r="S67" s="168"/>
      <c r="T67" s="180"/>
      <c r="U67" s="179"/>
      <c r="V67" s="168"/>
      <c r="W67" s="180"/>
      <c r="X67" s="179"/>
      <c r="Y67" s="168"/>
      <c r="Z67" s="180"/>
      <c r="AA67" s="179"/>
      <c r="AB67" s="168"/>
      <c r="AC67" s="180"/>
      <c r="AD67" s="179"/>
      <c r="AE67" s="168"/>
      <c r="AF67" s="180"/>
      <c r="AG67" s="179"/>
      <c r="AH67" s="168"/>
      <c r="AI67" s="180"/>
      <c r="AJ67" s="179"/>
      <c r="AK67" s="168"/>
      <c r="AL67" s="180"/>
      <c r="AM67" s="179"/>
      <c r="AN67" s="168"/>
      <c r="AO67" s="180"/>
      <c r="AP67" s="179"/>
      <c r="AQ67" s="168"/>
      <c r="AR67" s="180"/>
      <c r="AS67" s="179"/>
      <c r="AT67" s="168"/>
      <c r="AU67" s="180"/>
      <c r="AV67" s="179"/>
      <c r="AW67" s="168"/>
      <c r="AX67" s="180"/>
      <c r="AY67" s="179"/>
      <c r="AZ67" s="168"/>
      <c r="BA67" s="180"/>
      <c r="BB67" s="13"/>
      <c r="BC67" s="26"/>
      <c r="BD67" s="27"/>
      <c r="BE67" s="13"/>
      <c r="BF67" s="26"/>
      <c r="BG67" s="27"/>
      <c r="BH67" s="13"/>
      <c r="BI67" s="26"/>
      <c r="BJ67" s="27"/>
      <c r="BL67" s="57"/>
    </row>
    <row r="68" spans="1:64" ht="14.5" outlineLevel="1" x14ac:dyDescent="0.35">
      <c r="A68" s="13"/>
      <c r="B68" s="316" t="str">
        <f>'Budget - P1'!B45</f>
        <v>P1.B.09</v>
      </c>
      <c r="C68" s="267">
        <f>'Budget - P1'!C45</f>
        <v>0</v>
      </c>
      <c r="D68" s="329">
        <f>'Budget - P1'!D45</f>
        <v>0</v>
      </c>
      <c r="E68" s="267">
        <f>'Budget - P1'!E45</f>
        <v>0</v>
      </c>
      <c r="F68" s="318">
        <f>'Budget - P1'!F45</f>
        <v>0</v>
      </c>
      <c r="G68" s="23">
        <f>'Budget - P1'!G45</f>
        <v>0</v>
      </c>
      <c r="H68" s="23">
        <f>'Budget - P1'!H45</f>
        <v>0</v>
      </c>
      <c r="I68" s="23">
        <f>'Budget - P1'!I45</f>
        <v>0</v>
      </c>
      <c r="J68" s="199">
        <f>'Budget - P1'!J45</f>
        <v>0</v>
      </c>
      <c r="K68" s="24">
        <f>'Budget - P1'!K45</f>
        <v>0</v>
      </c>
      <c r="L68" s="25">
        <f>'Budget - P1'!L45</f>
        <v>0</v>
      </c>
      <c r="M68" s="13"/>
      <c r="N68" s="179"/>
      <c r="O68" s="179"/>
      <c r="P68" s="179"/>
      <c r="Q68" s="395" t="str">
        <f t="shared" si="6"/>
        <v>ok</v>
      </c>
      <c r="R68" s="179"/>
      <c r="S68" s="168"/>
      <c r="T68" s="180"/>
      <c r="U68" s="179"/>
      <c r="V68" s="168"/>
      <c r="W68" s="180"/>
      <c r="X68" s="179"/>
      <c r="Y68" s="168"/>
      <c r="Z68" s="180"/>
      <c r="AA68" s="179"/>
      <c r="AB68" s="168"/>
      <c r="AC68" s="180"/>
      <c r="AD68" s="179"/>
      <c r="AE68" s="168"/>
      <c r="AF68" s="180"/>
      <c r="AG68" s="179"/>
      <c r="AH68" s="168"/>
      <c r="AI68" s="180"/>
      <c r="AJ68" s="179"/>
      <c r="AK68" s="168"/>
      <c r="AL68" s="180"/>
      <c r="AM68" s="179"/>
      <c r="AN68" s="168"/>
      <c r="AO68" s="180"/>
      <c r="AP68" s="179"/>
      <c r="AQ68" s="168"/>
      <c r="AR68" s="180"/>
      <c r="AS68" s="179"/>
      <c r="AT68" s="168"/>
      <c r="AU68" s="180"/>
      <c r="AV68" s="179"/>
      <c r="AW68" s="168"/>
      <c r="AX68" s="180"/>
      <c r="AY68" s="179"/>
      <c r="AZ68" s="168"/>
      <c r="BA68" s="180"/>
      <c r="BB68" s="13"/>
      <c r="BC68" s="26"/>
      <c r="BD68" s="27"/>
      <c r="BE68" s="13"/>
      <c r="BF68" s="26"/>
      <c r="BG68" s="27"/>
      <c r="BH68" s="13"/>
      <c r="BI68" s="26"/>
      <c r="BJ68" s="27"/>
      <c r="BL68" s="57"/>
    </row>
    <row r="69" spans="1:64" ht="14.5" outlineLevel="1" x14ac:dyDescent="0.35">
      <c r="A69" s="13"/>
      <c r="B69" s="316" t="str">
        <f>'Budget - P1'!B46</f>
        <v>P1.B.10</v>
      </c>
      <c r="C69" s="267">
        <f>'Budget - P1'!C46</f>
        <v>0</v>
      </c>
      <c r="D69" s="329">
        <f>'Budget - P1'!D46</f>
        <v>0</v>
      </c>
      <c r="E69" s="267">
        <f>'Budget - P1'!E46</f>
        <v>0</v>
      </c>
      <c r="F69" s="318">
        <f>'Budget - P1'!F46</f>
        <v>0</v>
      </c>
      <c r="G69" s="23">
        <f>'Budget - P1'!G46</f>
        <v>0</v>
      </c>
      <c r="H69" s="23">
        <f>'Budget - P1'!H46</f>
        <v>0</v>
      </c>
      <c r="I69" s="23">
        <f>'Budget - P1'!I46</f>
        <v>0</v>
      </c>
      <c r="J69" s="199">
        <f>'Budget - P1'!J46</f>
        <v>0</v>
      </c>
      <c r="K69" s="24">
        <f>'Budget - P1'!K46</f>
        <v>0</v>
      </c>
      <c r="L69" s="25">
        <f>'Budget - P1'!L46</f>
        <v>0</v>
      </c>
      <c r="M69" s="13"/>
      <c r="N69" s="179"/>
      <c r="O69" s="179"/>
      <c r="P69" s="179"/>
      <c r="Q69" s="395" t="str">
        <f t="shared" si="6"/>
        <v>ok</v>
      </c>
      <c r="R69" s="179"/>
      <c r="S69" s="168"/>
      <c r="T69" s="180"/>
      <c r="U69" s="179"/>
      <c r="V69" s="168"/>
      <c r="W69" s="180"/>
      <c r="X69" s="179"/>
      <c r="Y69" s="168"/>
      <c r="Z69" s="180"/>
      <c r="AA69" s="179"/>
      <c r="AB69" s="168"/>
      <c r="AC69" s="180"/>
      <c r="AD69" s="179"/>
      <c r="AE69" s="168"/>
      <c r="AF69" s="180"/>
      <c r="AG69" s="179"/>
      <c r="AH69" s="168"/>
      <c r="AI69" s="180"/>
      <c r="AJ69" s="179"/>
      <c r="AK69" s="168"/>
      <c r="AL69" s="180"/>
      <c r="AM69" s="179"/>
      <c r="AN69" s="168"/>
      <c r="AO69" s="180"/>
      <c r="AP69" s="179"/>
      <c r="AQ69" s="168"/>
      <c r="AR69" s="180"/>
      <c r="AS69" s="179"/>
      <c r="AT69" s="168"/>
      <c r="AU69" s="180"/>
      <c r="AV69" s="179"/>
      <c r="AW69" s="168"/>
      <c r="AX69" s="180"/>
      <c r="AY69" s="179"/>
      <c r="AZ69" s="168"/>
      <c r="BA69" s="180"/>
      <c r="BB69" s="13"/>
      <c r="BC69" s="26"/>
      <c r="BD69" s="27"/>
      <c r="BE69" s="13"/>
      <c r="BF69" s="26"/>
      <c r="BG69" s="27"/>
      <c r="BH69" s="13"/>
      <c r="BI69" s="26"/>
      <c r="BJ69" s="27"/>
      <c r="BL69" s="57"/>
    </row>
    <row r="70" spans="1:64" ht="15" customHeight="1" x14ac:dyDescent="0.35">
      <c r="A70" s="13"/>
      <c r="B70" s="416" t="str">
        <f>CONCATENATE('Budget - P2'!D2," - ",'Budget consortium'!B47)</f>
        <v>Partner 2 - B. ASSETS (ACTIFS)</v>
      </c>
      <c r="C70" s="417"/>
      <c r="D70" s="417"/>
      <c r="E70" s="417"/>
      <c r="F70" s="417"/>
      <c r="G70" s="417"/>
      <c r="H70" s="417"/>
      <c r="I70" s="417"/>
      <c r="J70" s="417"/>
      <c r="K70" s="417"/>
      <c r="L70" s="418">
        <f>SUM(L71:L80)</f>
        <v>0</v>
      </c>
      <c r="M70" s="20"/>
      <c r="N70" s="409"/>
      <c r="O70" s="409"/>
      <c r="P70" s="409"/>
      <c r="Q70" s="395" t="str">
        <f t="shared" si="6"/>
        <v>ok</v>
      </c>
      <c r="R70" s="410"/>
      <c r="S70" s="411"/>
      <c r="T70" s="412"/>
      <c r="U70" s="410"/>
      <c r="V70" s="411"/>
      <c r="W70" s="412"/>
      <c r="X70" s="410"/>
      <c r="Y70" s="411"/>
      <c r="Z70" s="412"/>
      <c r="AA70" s="410"/>
      <c r="AB70" s="411"/>
      <c r="AC70" s="412"/>
      <c r="AD70" s="410"/>
      <c r="AE70" s="411"/>
      <c r="AF70" s="412"/>
      <c r="AG70" s="410"/>
      <c r="AH70" s="411"/>
      <c r="AI70" s="412"/>
      <c r="AJ70" s="410"/>
      <c r="AK70" s="411"/>
      <c r="AL70" s="412"/>
      <c r="AM70" s="410"/>
      <c r="AN70" s="411"/>
      <c r="AO70" s="412"/>
      <c r="AP70" s="410"/>
      <c r="AQ70" s="411"/>
      <c r="AR70" s="412"/>
      <c r="AS70" s="410"/>
      <c r="AT70" s="411"/>
      <c r="AU70" s="412"/>
      <c r="AV70" s="410"/>
      <c r="AW70" s="411"/>
      <c r="AX70" s="412"/>
      <c r="AY70" s="410"/>
      <c r="AZ70" s="411"/>
      <c r="BA70" s="412"/>
      <c r="BB70" s="13"/>
      <c r="BC70" s="413"/>
      <c r="BD70" s="414"/>
      <c r="BE70" s="13"/>
      <c r="BF70" s="413"/>
      <c r="BG70" s="414"/>
      <c r="BH70" s="13"/>
      <c r="BI70" s="413"/>
      <c r="BJ70" s="414"/>
      <c r="BL70" s="415"/>
    </row>
    <row r="71" spans="1:64" ht="14.5" outlineLevel="1" x14ac:dyDescent="0.35">
      <c r="A71" s="13"/>
      <c r="B71" s="316" t="str">
        <f>'Budget - P2'!B37</f>
        <v>P2.B.01</v>
      </c>
      <c r="C71" s="267">
        <f>'Budget - P2'!C37</f>
        <v>0</v>
      </c>
      <c r="D71" s="267">
        <f>'Budget - P2'!D37</f>
        <v>0</v>
      </c>
      <c r="E71" s="267">
        <f>'Budget - P2'!E37</f>
        <v>0</v>
      </c>
      <c r="F71" s="318">
        <f>'Budget - P2'!F37</f>
        <v>0</v>
      </c>
      <c r="G71" s="23">
        <f>'Budget - P2'!G37</f>
        <v>0</v>
      </c>
      <c r="H71" s="23">
        <f>'Budget - P2'!H37</f>
        <v>0</v>
      </c>
      <c r="I71" s="23">
        <f>'Budget - P2'!I37</f>
        <v>0</v>
      </c>
      <c r="J71" s="199">
        <f>'Budget - P2'!J37</f>
        <v>0</v>
      </c>
      <c r="K71" s="24">
        <f>'Budget - P2'!K37</f>
        <v>0</v>
      </c>
      <c r="L71" s="25">
        <f>'Budget - P2'!L37</f>
        <v>0</v>
      </c>
      <c r="M71" s="13"/>
      <c r="N71" s="179"/>
      <c r="O71" s="179"/>
      <c r="P71" s="179"/>
      <c r="Q71" s="395" t="str">
        <f t="shared" si="6"/>
        <v>ok</v>
      </c>
      <c r="R71" s="179"/>
      <c r="S71" s="168"/>
      <c r="T71" s="180"/>
      <c r="U71" s="179"/>
      <c r="V71" s="168"/>
      <c r="W71" s="180"/>
      <c r="X71" s="179"/>
      <c r="Y71" s="168"/>
      <c r="Z71" s="180"/>
      <c r="AA71" s="179"/>
      <c r="AB71" s="168"/>
      <c r="AC71" s="180"/>
      <c r="AD71" s="179"/>
      <c r="AE71" s="168"/>
      <c r="AF71" s="180"/>
      <c r="AG71" s="179"/>
      <c r="AH71" s="168"/>
      <c r="AI71" s="180"/>
      <c r="AJ71" s="179"/>
      <c r="AK71" s="168"/>
      <c r="AL71" s="180"/>
      <c r="AM71" s="179"/>
      <c r="AN71" s="168"/>
      <c r="AO71" s="180"/>
      <c r="AP71" s="179"/>
      <c r="AQ71" s="168"/>
      <c r="AR71" s="180"/>
      <c r="AS71" s="179"/>
      <c r="AT71" s="168"/>
      <c r="AU71" s="180"/>
      <c r="AV71" s="179"/>
      <c r="AW71" s="168"/>
      <c r="AX71" s="180"/>
      <c r="AY71" s="179"/>
      <c r="AZ71" s="168"/>
      <c r="BA71" s="180"/>
      <c r="BB71" s="13"/>
      <c r="BC71" s="26"/>
      <c r="BD71" s="27"/>
      <c r="BE71" s="13"/>
      <c r="BF71" s="26"/>
      <c r="BG71" s="27"/>
      <c r="BH71" s="13"/>
      <c r="BI71" s="26"/>
      <c r="BJ71" s="27"/>
      <c r="BL71" s="57"/>
    </row>
    <row r="72" spans="1:64" ht="14.5" outlineLevel="1" x14ac:dyDescent="0.35">
      <c r="A72" s="13"/>
      <c r="B72" s="316" t="str">
        <f>'Budget - P2'!B38</f>
        <v>P2.B.02</v>
      </c>
      <c r="C72" s="267">
        <f>'Budget - P2'!C38</f>
        <v>0</v>
      </c>
      <c r="D72" s="329">
        <f>'Budget - P2'!D38</f>
        <v>0</v>
      </c>
      <c r="E72" s="267">
        <f>'Budget - P2'!E38</f>
        <v>0</v>
      </c>
      <c r="F72" s="318">
        <f>'Budget - P2'!F38</f>
        <v>0</v>
      </c>
      <c r="G72" s="23">
        <f>'Budget - P2'!G38</f>
        <v>0</v>
      </c>
      <c r="H72" s="23">
        <f>'Budget - P2'!H38</f>
        <v>0</v>
      </c>
      <c r="I72" s="23">
        <f>'Budget - P2'!I38</f>
        <v>0</v>
      </c>
      <c r="J72" s="199">
        <f>'Budget - P2'!J38</f>
        <v>0</v>
      </c>
      <c r="K72" s="24">
        <f>'Budget - P2'!K38</f>
        <v>0</v>
      </c>
      <c r="L72" s="25">
        <f>'Budget - P2'!L38</f>
        <v>0</v>
      </c>
      <c r="M72" s="13"/>
      <c r="N72" s="179"/>
      <c r="O72" s="179"/>
      <c r="P72" s="179"/>
      <c r="Q72" s="395" t="str">
        <f t="shared" si="6"/>
        <v>ok</v>
      </c>
      <c r="R72" s="179"/>
      <c r="S72" s="168"/>
      <c r="T72" s="180"/>
      <c r="U72" s="179"/>
      <c r="V72" s="168"/>
      <c r="W72" s="180"/>
      <c r="X72" s="179"/>
      <c r="Y72" s="168"/>
      <c r="Z72" s="180"/>
      <c r="AA72" s="179"/>
      <c r="AB72" s="168"/>
      <c r="AC72" s="180"/>
      <c r="AD72" s="179"/>
      <c r="AE72" s="168"/>
      <c r="AF72" s="180"/>
      <c r="AG72" s="179"/>
      <c r="AH72" s="168"/>
      <c r="AI72" s="180"/>
      <c r="AJ72" s="179"/>
      <c r="AK72" s="168"/>
      <c r="AL72" s="180"/>
      <c r="AM72" s="179"/>
      <c r="AN72" s="168"/>
      <c r="AO72" s="180"/>
      <c r="AP72" s="179"/>
      <c r="AQ72" s="168"/>
      <c r="AR72" s="180"/>
      <c r="AS72" s="179"/>
      <c r="AT72" s="168"/>
      <c r="AU72" s="180"/>
      <c r="AV72" s="179"/>
      <c r="AW72" s="168"/>
      <c r="AX72" s="180"/>
      <c r="AY72" s="179"/>
      <c r="AZ72" s="168"/>
      <c r="BA72" s="180"/>
      <c r="BB72" s="13"/>
      <c r="BC72" s="26"/>
      <c r="BD72" s="27"/>
      <c r="BE72" s="13"/>
      <c r="BF72" s="26"/>
      <c r="BG72" s="27"/>
      <c r="BH72" s="13"/>
      <c r="BI72" s="26"/>
      <c r="BJ72" s="27"/>
      <c r="BL72" s="57"/>
    </row>
    <row r="73" spans="1:64" ht="14.5" outlineLevel="1" x14ac:dyDescent="0.35">
      <c r="A73" s="13"/>
      <c r="B73" s="316" t="str">
        <f>'Budget - P2'!B39</f>
        <v>P2.B.03</v>
      </c>
      <c r="C73" s="267">
        <f>'Budget - P2'!C39</f>
        <v>0</v>
      </c>
      <c r="D73" s="329">
        <f>'Budget - P2'!D39</f>
        <v>0</v>
      </c>
      <c r="E73" s="267">
        <f>'Budget - P2'!E39</f>
        <v>0</v>
      </c>
      <c r="F73" s="318">
        <f>'Budget - P2'!F39</f>
        <v>0</v>
      </c>
      <c r="G73" s="23">
        <f>'Budget - P2'!G39</f>
        <v>0</v>
      </c>
      <c r="H73" s="23">
        <f>'Budget - P2'!H39</f>
        <v>0</v>
      </c>
      <c r="I73" s="23">
        <f>'Budget - P2'!I39</f>
        <v>0</v>
      </c>
      <c r="J73" s="199">
        <f>'Budget - P2'!J39</f>
        <v>0</v>
      </c>
      <c r="K73" s="24">
        <f>'Budget - P2'!K39</f>
        <v>0</v>
      </c>
      <c r="L73" s="25">
        <f>'Budget - P2'!L39</f>
        <v>0</v>
      </c>
      <c r="M73" s="13"/>
      <c r="N73" s="179"/>
      <c r="O73" s="179"/>
      <c r="P73" s="179"/>
      <c r="Q73" s="395" t="str">
        <f t="shared" si="6"/>
        <v>ok</v>
      </c>
      <c r="R73" s="179"/>
      <c r="S73" s="168"/>
      <c r="T73" s="180"/>
      <c r="U73" s="179"/>
      <c r="V73" s="168"/>
      <c r="W73" s="180"/>
      <c r="X73" s="179"/>
      <c r="Y73" s="168"/>
      <c r="Z73" s="180"/>
      <c r="AA73" s="179"/>
      <c r="AB73" s="168"/>
      <c r="AC73" s="180"/>
      <c r="AD73" s="179"/>
      <c r="AE73" s="168"/>
      <c r="AF73" s="180"/>
      <c r="AG73" s="179"/>
      <c r="AH73" s="168"/>
      <c r="AI73" s="180"/>
      <c r="AJ73" s="179"/>
      <c r="AK73" s="168"/>
      <c r="AL73" s="180"/>
      <c r="AM73" s="179"/>
      <c r="AN73" s="168"/>
      <c r="AO73" s="180"/>
      <c r="AP73" s="179"/>
      <c r="AQ73" s="168"/>
      <c r="AR73" s="180"/>
      <c r="AS73" s="179"/>
      <c r="AT73" s="168"/>
      <c r="AU73" s="180"/>
      <c r="AV73" s="179"/>
      <c r="AW73" s="168"/>
      <c r="AX73" s="180"/>
      <c r="AY73" s="179"/>
      <c r="AZ73" s="168"/>
      <c r="BA73" s="180"/>
      <c r="BB73" s="13"/>
      <c r="BC73" s="26"/>
      <c r="BD73" s="27"/>
      <c r="BE73" s="13"/>
      <c r="BF73" s="26"/>
      <c r="BG73" s="27"/>
      <c r="BH73" s="13"/>
      <c r="BI73" s="26"/>
      <c r="BJ73" s="27"/>
      <c r="BL73" s="57"/>
    </row>
    <row r="74" spans="1:64" ht="14.5" outlineLevel="1" x14ac:dyDescent="0.35">
      <c r="A74" s="13"/>
      <c r="B74" s="316" t="str">
        <f>'Budget - P2'!B40</f>
        <v>P2.B.04</v>
      </c>
      <c r="C74" s="267">
        <f>'Budget - P2'!C40</f>
        <v>0</v>
      </c>
      <c r="D74" s="329">
        <f>'Budget - P2'!D40</f>
        <v>0</v>
      </c>
      <c r="E74" s="267">
        <f>'Budget - P2'!E40</f>
        <v>0</v>
      </c>
      <c r="F74" s="318">
        <f>'Budget - P2'!F40</f>
        <v>0</v>
      </c>
      <c r="G74" s="23">
        <f>'Budget - P2'!G40</f>
        <v>0</v>
      </c>
      <c r="H74" s="23">
        <f>'Budget - P2'!H40</f>
        <v>0</v>
      </c>
      <c r="I74" s="23">
        <f>'Budget - P2'!I40</f>
        <v>0</v>
      </c>
      <c r="J74" s="199">
        <f>'Budget - P2'!J40</f>
        <v>0</v>
      </c>
      <c r="K74" s="24">
        <f>'Budget - P2'!K40</f>
        <v>0</v>
      </c>
      <c r="L74" s="25">
        <f>'Budget - P2'!L40</f>
        <v>0</v>
      </c>
      <c r="M74" s="13"/>
      <c r="N74" s="179"/>
      <c r="O74" s="179"/>
      <c r="P74" s="179"/>
      <c r="Q74" s="395" t="str">
        <f t="shared" si="6"/>
        <v>ok</v>
      </c>
      <c r="R74" s="179"/>
      <c r="S74" s="168"/>
      <c r="T74" s="180"/>
      <c r="U74" s="179"/>
      <c r="V74" s="168"/>
      <c r="W74" s="180"/>
      <c r="X74" s="179"/>
      <c r="Y74" s="168"/>
      <c r="Z74" s="180"/>
      <c r="AA74" s="179"/>
      <c r="AB74" s="168"/>
      <c r="AC74" s="180"/>
      <c r="AD74" s="179"/>
      <c r="AE74" s="168"/>
      <c r="AF74" s="180"/>
      <c r="AG74" s="179"/>
      <c r="AH74" s="168"/>
      <c r="AI74" s="180"/>
      <c r="AJ74" s="179"/>
      <c r="AK74" s="168"/>
      <c r="AL74" s="180"/>
      <c r="AM74" s="179"/>
      <c r="AN74" s="168"/>
      <c r="AO74" s="180"/>
      <c r="AP74" s="179"/>
      <c r="AQ74" s="168"/>
      <c r="AR74" s="180"/>
      <c r="AS74" s="179"/>
      <c r="AT74" s="168"/>
      <c r="AU74" s="180"/>
      <c r="AV74" s="179"/>
      <c r="AW74" s="168"/>
      <c r="AX74" s="180"/>
      <c r="AY74" s="179"/>
      <c r="AZ74" s="168"/>
      <c r="BA74" s="180"/>
      <c r="BB74" s="13"/>
      <c r="BC74" s="26"/>
      <c r="BD74" s="27"/>
      <c r="BE74" s="13"/>
      <c r="BF74" s="26"/>
      <c r="BG74" s="27"/>
      <c r="BH74" s="13"/>
      <c r="BI74" s="26"/>
      <c r="BJ74" s="27"/>
      <c r="BL74" s="57"/>
    </row>
    <row r="75" spans="1:64" ht="14.5" outlineLevel="1" x14ac:dyDescent="0.35">
      <c r="A75" s="13"/>
      <c r="B75" s="316" t="str">
        <f>'Budget - P2'!B41</f>
        <v>P2.B.05</v>
      </c>
      <c r="C75" s="267">
        <f>'Budget - P2'!C41</f>
        <v>0</v>
      </c>
      <c r="D75" s="329">
        <f>'Budget - P2'!D41</f>
        <v>0</v>
      </c>
      <c r="E75" s="267">
        <f>'Budget - P2'!E41</f>
        <v>0</v>
      </c>
      <c r="F75" s="318">
        <f>'Budget - P2'!F41</f>
        <v>0</v>
      </c>
      <c r="G75" s="23">
        <f>'Budget - P2'!G41</f>
        <v>0</v>
      </c>
      <c r="H75" s="23">
        <f>'Budget - P2'!H41</f>
        <v>0</v>
      </c>
      <c r="I75" s="23">
        <f>'Budget - P2'!I41</f>
        <v>0</v>
      </c>
      <c r="J75" s="199">
        <f>'Budget - P2'!J41</f>
        <v>0</v>
      </c>
      <c r="K75" s="24">
        <f>'Budget - P2'!K41</f>
        <v>0</v>
      </c>
      <c r="L75" s="25">
        <f>'Budget - P2'!L41</f>
        <v>0</v>
      </c>
      <c r="M75" s="13"/>
      <c r="N75" s="179"/>
      <c r="O75" s="179"/>
      <c r="P75" s="179"/>
      <c r="Q75" s="395" t="str">
        <f t="shared" si="6"/>
        <v>ok</v>
      </c>
      <c r="R75" s="179"/>
      <c r="S75" s="168"/>
      <c r="T75" s="180"/>
      <c r="U75" s="179"/>
      <c r="V75" s="168"/>
      <c r="W75" s="180"/>
      <c r="X75" s="179"/>
      <c r="Y75" s="168"/>
      <c r="Z75" s="180"/>
      <c r="AA75" s="179"/>
      <c r="AB75" s="168"/>
      <c r="AC75" s="180"/>
      <c r="AD75" s="179"/>
      <c r="AE75" s="168"/>
      <c r="AF75" s="180"/>
      <c r="AG75" s="179"/>
      <c r="AH75" s="168"/>
      <c r="AI75" s="180"/>
      <c r="AJ75" s="179"/>
      <c r="AK75" s="168"/>
      <c r="AL75" s="180"/>
      <c r="AM75" s="179"/>
      <c r="AN75" s="168"/>
      <c r="AO75" s="180"/>
      <c r="AP75" s="179"/>
      <c r="AQ75" s="168"/>
      <c r="AR75" s="180"/>
      <c r="AS75" s="179"/>
      <c r="AT75" s="168"/>
      <c r="AU75" s="180"/>
      <c r="AV75" s="179"/>
      <c r="AW75" s="168"/>
      <c r="AX75" s="180"/>
      <c r="AY75" s="179"/>
      <c r="AZ75" s="168"/>
      <c r="BA75" s="180"/>
      <c r="BB75" s="13"/>
      <c r="BC75" s="26"/>
      <c r="BD75" s="27"/>
      <c r="BE75" s="13"/>
      <c r="BF75" s="26"/>
      <c r="BG75" s="27"/>
      <c r="BH75" s="13"/>
      <c r="BI75" s="26"/>
      <c r="BJ75" s="27"/>
      <c r="BL75" s="57"/>
    </row>
    <row r="76" spans="1:64" ht="14.5" outlineLevel="1" x14ac:dyDescent="0.35">
      <c r="A76" s="13"/>
      <c r="B76" s="316" t="str">
        <f>'Budget - P2'!B42</f>
        <v>P2.B.06</v>
      </c>
      <c r="C76" s="267">
        <f>'Budget - P2'!C42</f>
        <v>0</v>
      </c>
      <c r="D76" s="329">
        <f>'Budget - P2'!D42</f>
        <v>0</v>
      </c>
      <c r="E76" s="267">
        <f>'Budget - P2'!E42</f>
        <v>0</v>
      </c>
      <c r="F76" s="318">
        <f>'Budget - P2'!F42</f>
        <v>0</v>
      </c>
      <c r="G76" s="23">
        <f>'Budget - P2'!G42</f>
        <v>0</v>
      </c>
      <c r="H76" s="23">
        <f>'Budget - P2'!H42</f>
        <v>0</v>
      </c>
      <c r="I76" s="23">
        <f>'Budget - P2'!I42</f>
        <v>0</v>
      </c>
      <c r="J76" s="199">
        <f>'Budget - P2'!J42</f>
        <v>0</v>
      </c>
      <c r="K76" s="24">
        <f>'Budget - P2'!K42</f>
        <v>0</v>
      </c>
      <c r="L76" s="25">
        <f>'Budget - P2'!L42</f>
        <v>0</v>
      </c>
      <c r="M76" s="13"/>
      <c r="N76" s="179"/>
      <c r="O76" s="179"/>
      <c r="P76" s="179"/>
      <c r="Q76" s="395" t="str">
        <f t="shared" si="6"/>
        <v>ok</v>
      </c>
      <c r="R76" s="179"/>
      <c r="S76" s="168"/>
      <c r="T76" s="180"/>
      <c r="U76" s="179"/>
      <c r="V76" s="168"/>
      <c r="W76" s="180"/>
      <c r="X76" s="179"/>
      <c r="Y76" s="168"/>
      <c r="Z76" s="180"/>
      <c r="AA76" s="179"/>
      <c r="AB76" s="168"/>
      <c r="AC76" s="180"/>
      <c r="AD76" s="179"/>
      <c r="AE76" s="168"/>
      <c r="AF76" s="180"/>
      <c r="AG76" s="179"/>
      <c r="AH76" s="168"/>
      <c r="AI76" s="180"/>
      <c r="AJ76" s="179"/>
      <c r="AK76" s="168"/>
      <c r="AL76" s="180"/>
      <c r="AM76" s="179"/>
      <c r="AN76" s="168"/>
      <c r="AO76" s="180"/>
      <c r="AP76" s="179"/>
      <c r="AQ76" s="168"/>
      <c r="AR76" s="180"/>
      <c r="AS76" s="179"/>
      <c r="AT76" s="168"/>
      <c r="AU76" s="180"/>
      <c r="AV76" s="179"/>
      <c r="AW76" s="168"/>
      <c r="AX76" s="180"/>
      <c r="AY76" s="179"/>
      <c r="AZ76" s="168"/>
      <c r="BA76" s="180"/>
      <c r="BB76" s="13"/>
      <c r="BC76" s="26"/>
      <c r="BD76" s="27"/>
      <c r="BE76" s="13"/>
      <c r="BF76" s="26"/>
      <c r="BG76" s="27"/>
      <c r="BH76" s="13"/>
      <c r="BI76" s="26"/>
      <c r="BJ76" s="27"/>
      <c r="BL76" s="57"/>
    </row>
    <row r="77" spans="1:64" ht="14.5" outlineLevel="1" x14ac:dyDescent="0.35">
      <c r="A77" s="13"/>
      <c r="B77" s="316" t="str">
        <f>'Budget - P2'!B43</f>
        <v>P2.B.07</v>
      </c>
      <c r="C77" s="267">
        <f>'Budget - P2'!C43</f>
        <v>0</v>
      </c>
      <c r="D77" s="329">
        <f>'Budget - P2'!D43</f>
        <v>0</v>
      </c>
      <c r="E77" s="267">
        <f>'Budget - P2'!E43</f>
        <v>0</v>
      </c>
      <c r="F77" s="318">
        <f>'Budget - P2'!F43</f>
        <v>0</v>
      </c>
      <c r="G77" s="23">
        <f>'Budget - P2'!G43</f>
        <v>0</v>
      </c>
      <c r="H77" s="23">
        <f>'Budget - P2'!H43</f>
        <v>0</v>
      </c>
      <c r="I77" s="23">
        <f>'Budget - P2'!I43</f>
        <v>0</v>
      </c>
      <c r="J77" s="199">
        <f>'Budget - P2'!J43</f>
        <v>0</v>
      </c>
      <c r="K77" s="24">
        <f>'Budget - P2'!K43</f>
        <v>0</v>
      </c>
      <c r="L77" s="25">
        <f>'Budget - P2'!L43</f>
        <v>0</v>
      </c>
      <c r="M77" s="13"/>
      <c r="N77" s="179"/>
      <c r="O77" s="179"/>
      <c r="P77" s="179"/>
      <c r="Q77" s="395" t="str">
        <f t="shared" si="6"/>
        <v>ok</v>
      </c>
      <c r="R77" s="179"/>
      <c r="S77" s="168"/>
      <c r="T77" s="180"/>
      <c r="U77" s="179"/>
      <c r="V77" s="168"/>
      <c r="W77" s="180"/>
      <c r="X77" s="179"/>
      <c r="Y77" s="168"/>
      <c r="Z77" s="180"/>
      <c r="AA77" s="179"/>
      <c r="AB77" s="168"/>
      <c r="AC77" s="180"/>
      <c r="AD77" s="179"/>
      <c r="AE77" s="168"/>
      <c r="AF77" s="180"/>
      <c r="AG77" s="179"/>
      <c r="AH77" s="168"/>
      <c r="AI77" s="180"/>
      <c r="AJ77" s="179"/>
      <c r="AK77" s="168"/>
      <c r="AL77" s="180"/>
      <c r="AM77" s="179"/>
      <c r="AN77" s="168"/>
      <c r="AO77" s="180"/>
      <c r="AP77" s="179"/>
      <c r="AQ77" s="168"/>
      <c r="AR77" s="180"/>
      <c r="AS77" s="179"/>
      <c r="AT77" s="168"/>
      <c r="AU77" s="180"/>
      <c r="AV77" s="179"/>
      <c r="AW77" s="168"/>
      <c r="AX77" s="180"/>
      <c r="AY77" s="179"/>
      <c r="AZ77" s="168"/>
      <c r="BA77" s="180"/>
      <c r="BB77" s="13"/>
      <c r="BC77" s="26"/>
      <c r="BD77" s="27"/>
      <c r="BE77" s="13"/>
      <c r="BF77" s="26"/>
      <c r="BG77" s="27"/>
      <c r="BH77" s="13"/>
      <c r="BI77" s="26"/>
      <c r="BJ77" s="27"/>
      <c r="BL77" s="57"/>
    </row>
    <row r="78" spans="1:64" ht="14.5" outlineLevel="1" x14ac:dyDescent="0.35">
      <c r="A78" s="13"/>
      <c r="B78" s="316" t="str">
        <f>'Budget - P2'!B44</f>
        <v>P2.B.08</v>
      </c>
      <c r="C78" s="267">
        <f>'Budget - P2'!C44</f>
        <v>0</v>
      </c>
      <c r="D78" s="329">
        <f>'Budget - P2'!D44</f>
        <v>0</v>
      </c>
      <c r="E78" s="267">
        <f>'Budget - P2'!E44</f>
        <v>0</v>
      </c>
      <c r="F78" s="318">
        <f>'Budget - P2'!F44</f>
        <v>0</v>
      </c>
      <c r="G78" s="23">
        <f>'Budget - P2'!G44</f>
        <v>0</v>
      </c>
      <c r="H78" s="23">
        <f>'Budget - P2'!H44</f>
        <v>0</v>
      </c>
      <c r="I78" s="23">
        <f>'Budget - P2'!I44</f>
        <v>0</v>
      </c>
      <c r="J78" s="199">
        <f>'Budget - P2'!J44</f>
        <v>0</v>
      </c>
      <c r="K78" s="24">
        <f>'Budget - P2'!K44</f>
        <v>0</v>
      </c>
      <c r="L78" s="25">
        <f>'Budget - P2'!L44</f>
        <v>0</v>
      </c>
      <c r="M78" s="13"/>
      <c r="N78" s="179"/>
      <c r="O78" s="179"/>
      <c r="P78" s="179"/>
      <c r="Q78" s="395" t="str">
        <f t="shared" ref="Q78:Q127" si="23">IF((N78+O78+P78)=L78,"ok","Corriger la division")</f>
        <v>ok</v>
      </c>
      <c r="R78" s="179"/>
      <c r="S78" s="168"/>
      <c r="T78" s="180"/>
      <c r="U78" s="179"/>
      <c r="V78" s="168"/>
      <c r="W78" s="180"/>
      <c r="X78" s="179"/>
      <c r="Y78" s="168"/>
      <c r="Z78" s="180"/>
      <c r="AA78" s="179"/>
      <c r="AB78" s="168"/>
      <c r="AC78" s="180"/>
      <c r="AD78" s="179"/>
      <c r="AE78" s="168"/>
      <c r="AF78" s="180"/>
      <c r="AG78" s="179"/>
      <c r="AH78" s="168"/>
      <c r="AI78" s="180"/>
      <c r="AJ78" s="179"/>
      <c r="AK78" s="168"/>
      <c r="AL78" s="180"/>
      <c r="AM78" s="179"/>
      <c r="AN78" s="168"/>
      <c r="AO78" s="180"/>
      <c r="AP78" s="179"/>
      <c r="AQ78" s="168"/>
      <c r="AR78" s="180"/>
      <c r="AS78" s="179"/>
      <c r="AT78" s="168"/>
      <c r="AU78" s="180"/>
      <c r="AV78" s="179"/>
      <c r="AW78" s="168"/>
      <c r="AX78" s="180"/>
      <c r="AY78" s="179"/>
      <c r="AZ78" s="168"/>
      <c r="BA78" s="180"/>
      <c r="BB78" s="13"/>
      <c r="BC78" s="26"/>
      <c r="BD78" s="27"/>
      <c r="BE78" s="13"/>
      <c r="BF78" s="26"/>
      <c r="BG78" s="27"/>
      <c r="BH78" s="13"/>
      <c r="BI78" s="26"/>
      <c r="BJ78" s="27"/>
      <c r="BL78" s="57"/>
    </row>
    <row r="79" spans="1:64" ht="14.5" outlineLevel="1" x14ac:dyDescent="0.35">
      <c r="A79" s="13"/>
      <c r="B79" s="316" t="str">
        <f>'Budget - P2'!B45</f>
        <v>P2.B.09</v>
      </c>
      <c r="C79" s="267">
        <f>'Budget - P2'!C45</f>
        <v>0</v>
      </c>
      <c r="D79" s="329">
        <f>'Budget - P2'!D45</f>
        <v>0</v>
      </c>
      <c r="E79" s="267">
        <f>'Budget - P2'!E45</f>
        <v>0</v>
      </c>
      <c r="F79" s="318">
        <f>'Budget - P2'!F45</f>
        <v>0</v>
      </c>
      <c r="G79" s="23">
        <f>'Budget - P2'!G45</f>
        <v>0</v>
      </c>
      <c r="H79" s="23">
        <f>'Budget - P2'!H45</f>
        <v>0</v>
      </c>
      <c r="I79" s="23">
        <f>'Budget - P2'!I45</f>
        <v>0</v>
      </c>
      <c r="J79" s="199">
        <f>'Budget - P2'!J45</f>
        <v>0</v>
      </c>
      <c r="K79" s="24">
        <f>'Budget - P2'!K45</f>
        <v>0</v>
      </c>
      <c r="L79" s="25">
        <f>'Budget - P2'!L45</f>
        <v>0</v>
      </c>
      <c r="M79" s="13"/>
      <c r="N79" s="179"/>
      <c r="O79" s="179"/>
      <c r="P79" s="179"/>
      <c r="Q79" s="395" t="str">
        <f t="shared" si="23"/>
        <v>ok</v>
      </c>
      <c r="R79" s="179"/>
      <c r="S79" s="168"/>
      <c r="T79" s="180"/>
      <c r="U79" s="179"/>
      <c r="V79" s="168"/>
      <c r="W79" s="180"/>
      <c r="X79" s="179"/>
      <c r="Y79" s="168"/>
      <c r="Z79" s="180"/>
      <c r="AA79" s="179"/>
      <c r="AB79" s="168"/>
      <c r="AC79" s="180"/>
      <c r="AD79" s="179"/>
      <c r="AE79" s="168"/>
      <c r="AF79" s="180"/>
      <c r="AG79" s="179"/>
      <c r="AH79" s="168"/>
      <c r="AI79" s="180"/>
      <c r="AJ79" s="179"/>
      <c r="AK79" s="168"/>
      <c r="AL79" s="180"/>
      <c r="AM79" s="179"/>
      <c r="AN79" s="168"/>
      <c r="AO79" s="180"/>
      <c r="AP79" s="179"/>
      <c r="AQ79" s="168"/>
      <c r="AR79" s="180"/>
      <c r="AS79" s="179"/>
      <c r="AT79" s="168"/>
      <c r="AU79" s="180"/>
      <c r="AV79" s="179"/>
      <c r="AW79" s="168"/>
      <c r="AX79" s="180"/>
      <c r="AY79" s="179"/>
      <c r="AZ79" s="168"/>
      <c r="BA79" s="180"/>
      <c r="BB79" s="13"/>
      <c r="BC79" s="26"/>
      <c r="BD79" s="27"/>
      <c r="BE79" s="13"/>
      <c r="BF79" s="26"/>
      <c r="BG79" s="27"/>
      <c r="BH79" s="13"/>
      <c r="BI79" s="26"/>
      <c r="BJ79" s="27"/>
      <c r="BL79" s="57"/>
    </row>
    <row r="80" spans="1:64" outlineLevel="1" thickBot="1" x14ac:dyDescent="0.4">
      <c r="A80" s="13"/>
      <c r="B80" s="316" t="str">
        <f>'Budget - P2'!B46</f>
        <v>P2.B.10</v>
      </c>
      <c r="C80" s="267">
        <f>'Budget - P2'!C46</f>
        <v>0</v>
      </c>
      <c r="D80" s="329">
        <f>'Budget - P2'!D46</f>
        <v>0</v>
      </c>
      <c r="E80" s="267">
        <f>'Budget - P2'!E46</f>
        <v>0</v>
      </c>
      <c r="F80" s="318">
        <f>'Budget - P2'!F46</f>
        <v>0</v>
      </c>
      <c r="G80" s="23">
        <f>'Budget - P2'!G46</f>
        <v>0</v>
      </c>
      <c r="H80" s="23">
        <f>'Budget - P2'!H46</f>
        <v>0</v>
      </c>
      <c r="I80" s="23">
        <f>'Budget - P2'!I46</f>
        <v>0</v>
      </c>
      <c r="J80" s="199">
        <f>'Budget - P2'!J46</f>
        <v>0</v>
      </c>
      <c r="K80" s="24">
        <f>'Budget - P2'!K46</f>
        <v>0</v>
      </c>
      <c r="L80" s="25">
        <f>'Budget - P2'!L46</f>
        <v>0</v>
      </c>
      <c r="M80" s="13"/>
      <c r="N80" s="179"/>
      <c r="O80" s="179"/>
      <c r="P80" s="179"/>
      <c r="Q80" s="395" t="str">
        <f t="shared" si="23"/>
        <v>ok</v>
      </c>
      <c r="R80" s="179"/>
      <c r="S80" s="168"/>
      <c r="T80" s="180"/>
      <c r="U80" s="179"/>
      <c r="V80" s="168"/>
      <c r="W80" s="180"/>
      <c r="X80" s="179"/>
      <c r="Y80" s="168"/>
      <c r="Z80" s="180"/>
      <c r="AA80" s="179"/>
      <c r="AB80" s="168"/>
      <c r="AC80" s="180"/>
      <c r="AD80" s="179"/>
      <c r="AE80" s="168"/>
      <c r="AF80" s="180"/>
      <c r="AG80" s="179"/>
      <c r="AH80" s="168"/>
      <c r="AI80" s="180"/>
      <c r="AJ80" s="179"/>
      <c r="AK80" s="168"/>
      <c r="AL80" s="180"/>
      <c r="AM80" s="179"/>
      <c r="AN80" s="168"/>
      <c r="AO80" s="180"/>
      <c r="AP80" s="179"/>
      <c r="AQ80" s="168"/>
      <c r="AR80" s="180"/>
      <c r="AS80" s="179"/>
      <c r="AT80" s="168"/>
      <c r="AU80" s="180"/>
      <c r="AV80" s="179"/>
      <c r="AW80" s="168"/>
      <c r="AX80" s="180"/>
      <c r="AY80" s="179"/>
      <c r="AZ80" s="168"/>
      <c r="BA80" s="180"/>
      <c r="BB80" s="13"/>
      <c r="BC80" s="26"/>
      <c r="BD80" s="27"/>
      <c r="BE80" s="13"/>
      <c r="BF80" s="26"/>
      <c r="BG80" s="27"/>
      <c r="BH80" s="13"/>
      <c r="BI80" s="26"/>
      <c r="BJ80" s="27"/>
      <c r="BL80" s="57"/>
    </row>
    <row r="81" spans="1:64" ht="15" customHeight="1" thickBot="1" x14ac:dyDescent="0.4">
      <c r="A81" s="13"/>
      <c r="B81" s="388" t="s">
        <v>307</v>
      </c>
      <c r="C81" s="387"/>
      <c r="D81" s="387"/>
      <c r="E81" s="387"/>
      <c r="F81" s="387"/>
      <c r="G81" s="387"/>
      <c r="H81" s="387"/>
      <c r="I81" s="387"/>
      <c r="J81" s="387"/>
      <c r="K81" s="387"/>
      <c r="L81" s="348">
        <f>L82+L116+L150</f>
        <v>0</v>
      </c>
      <c r="M81" s="20"/>
      <c r="N81" s="348">
        <f t="shared" ref="N81:P81" si="24">N82+N116+N150</f>
        <v>0</v>
      </c>
      <c r="O81" s="348">
        <f t="shared" si="24"/>
        <v>0</v>
      </c>
      <c r="P81" s="348">
        <f t="shared" si="24"/>
        <v>0</v>
      </c>
      <c r="Q81" s="395" t="str">
        <f t="shared" si="23"/>
        <v>ok</v>
      </c>
      <c r="R81" s="175">
        <f t="shared" ref="R81:BA81" si="25">R82+R116+R150</f>
        <v>0</v>
      </c>
      <c r="S81" s="166">
        <f t="shared" si="25"/>
        <v>0</v>
      </c>
      <c r="T81" s="176">
        <f t="shared" si="25"/>
        <v>0</v>
      </c>
      <c r="U81" s="175">
        <f t="shared" si="25"/>
        <v>0</v>
      </c>
      <c r="V81" s="166">
        <f t="shared" si="25"/>
        <v>0</v>
      </c>
      <c r="W81" s="176">
        <f t="shared" si="25"/>
        <v>0</v>
      </c>
      <c r="X81" s="175">
        <f t="shared" si="25"/>
        <v>0</v>
      </c>
      <c r="Y81" s="166">
        <f t="shared" si="25"/>
        <v>0</v>
      </c>
      <c r="Z81" s="176">
        <f t="shared" si="25"/>
        <v>0</v>
      </c>
      <c r="AA81" s="175">
        <f t="shared" si="25"/>
        <v>0</v>
      </c>
      <c r="AB81" s="166">
        <f t="shared" si="25"/>
        <v>0</v>
      </c>
      <c r="AC81" s="176">
        <f t="shared" si="25"/>
        <v>0</v>
      </c>
      <c r="AD81" s="175">
        <f t="shared" si="25"/>
        <v>0</v>
      </c>
      <c r="AE81" s="166">
        <f t="shared" si="25"/>
        <v>0</v>
      </c>
      <c r="AF81" s="176">
        <f t="shared" si="25"/>
        <v>0</v>
      </c>
      <c r="AG81" s="175">
        <f t="shared" si="25"/>
        <v>0</v>
      </c>
      <c r="AH81" s="166">
        <f t="shared" si="25"/>
        <v>0</v>
      </c>
      <c r="AI81" s="176">
        <f t="shared" si="25"/>
        <v>0</v>
      </c>
      <c r="AJ81" s="175">
        <f t="shared" si="25"/>
        <v>0</v>
      </c>
      <c r="AK81" s="166">
        <f t="shared" si="25"/>
        <v>0</v>
      </c>
      <c r="AL81" s="176">
        <f t="shared" si="25"/>
        <v>0</v>
      </c>
      <c r="AM81" s="175">
        <f t="shared" si="25"/>
        <v>0</v>
      </c>
      <c r="AN81" s="166">
        <f t="shared" si="25"/>
        <v>0</v>
      </c>
      <c r="AO81" s="176">
        <f t="shared" si="25"/>
        <v>0</v>
      </c>
      <c r="AP81" s="175">
        <f t="shared" si="25"/>
        <v>0</v>
      </c>
      <c r="AQ81" s="166">
        <f t="shared" si="25"/>
        <v>0</v>
      </c>
      <c r="AR81" s="176">
        <f t="shared" si="25"/>
        <v>0</v>
      </c>
      <c r="AS81" s="175">
        <f t="shared" si="25"/>
        <v>0</v>
      </c>
      <c r="AT81" s="166">
        <f t="shared" si="25"/>
        <v>0</v>
      </c>
      <c r="AU81" s="176">
        <f t="shared" si="25"/>
        <v>0</v>
      </c>
      <c r="AV81" s="175">
        <f t="shared" si="25"/>
        <v>0</v>
      </c>
      <c r="AW81" s="166">
        <f t="shared" si="25"/>
        <v>0</v>
      </c>
      <c r="AX81" s="176">
        <f t="shared" si="25"/>
        <v>0</v>
      </c>
      <c r="AY81" s="175">
        <f t="shared" si="25"/>
        <v>0</v>
      </c>
      <c r="AZ81" s="166">
        <f t="shared" si="25"/>
        <v>0</v>
      </c>
      <c r="BA81" s="176">
        <f t="shared" si="25"/>
        <v>0</v>
      </c>
      <c r="BB81" s="13"/>
      <c r="BC81" s="21">
        <f>BC82+BC116+BC150</f>
        <v>0</v>
      </c>
      <c r="BD81" s="22">
        <f t="shared" si="4"/>
        <v>0</v>
      </c>
      <c r="BE81" s="13"/>
      <c r="BF81" s="21">
        <f>BF82+BF116+BF150</f>
        <v>0</v>
      </c>
      <c r="BG81" s="22">
        <f>IFERROR(BF81/L81,0)</f>
        <v>0</v>
      </c>
      <c r="BH81" s="13"/>
      <c r="BI81" s="21">
        <f>BI82+BI116+BI150</f>
        <v>0</v>
      </c>
      <c r="BJ81" s="22">
        <f>IFERROR(BI81/L81,0)</f>
        <v>0</v>
      </c>
      <c r="BL81" s="40"/>
    </row>
    <row r="82" spans="1:64" thickBot="1" x14ac:dyDescent="0.4">
      <c r="A82" s="13"/>
      <c r="B82" s="396" t="s">
        <v>308</v>
      </c>
      <c r="C82" s="397"/>
      <c r="D82" s="397"/>
      <c r="E82" s="397"/>
      <c r="F82" s="397"/>
      <c r="G82" s="397"/>
      <c r="H82" s="397"/>
      <c r="I82" s="397"/>
      <c r="J82" s="397"/>
      <c r="K82" s="397"/>
      <c r="L82" s="347">
        <f>SUM(L83,L94,L105)</f>
        <v>0</v>
      </c>
      <c r="M82" s="13"/>
      <c r="N82" s="347">
        <f t="shared" ref="N82:P82" si="26">SUM(N83,N94,N105)</f>
        <v>0</v>
      </c>
      <c r="O82" s="347">
        <f t="shared" si="26"/>
        <v>0</v>
      </c>
      <c r="P82" s="347">
        <f t="shared" si="26"/>
        <v>0</v>
      </c>
      <c r="Q82" s="395" t="str">
        <f t="shared" si="23"/>
        <v>ok</v>
      </c>
      <c r="R82" s="195">
        <f t="shared" ref="R82:BA82" si="27">SUM(R84:R93)</f>
        <v>0</v>
      </c>
      <c r="S82" s="167">
        <f t="shared" si="27"/>
        <v>0</v>
      </c>
      <c r="T82" s="196">
        <f t="shared" si="27"/>
        <v>0</v>
      </c>
      <c r="U82" s="195">
        <f t="shared" si="27"/>
        <v>0</v>
      </c>
      <c r="V82" s="167">
        <f t="shared" si="27"/>
        <v>0</v>
      </c>
      <c r="W82" s="196">
        <f t="shared" si="27"/>
        <v>0</v>
      </c>
      <c r="X82" s="195">
        <f t="shared" si="27"/>
        <v>0</v>
      </c>
      <c r="Y82" s="167">
        <f t="shared" si="27"/>
        <v>0</v>
      </c>
      <c r="Z82" s="196">
        <f t="shared" si="27"/>
        <v>0</v>
      </c>
      <c r="AA82" s="195">
        <f t="shared" si="27"/>
        <v>0</v>
      </c>
      <c r="AB82" s="167">
        <f t="shared" si="27"/>
        <v>0</v>
      </c>
      <c r="AC82" s="196">
        <f t="shared" si="27"/>
        <v>0</v>
      </c>
      <c r="AD82" s="195">
        <f t="shared" si="27"/>
        <v>0</v>
      </c>
      <c r="AE82" s="167">
        <f t="shared" si="27"/>
        <v>0</v>
      </c>
      <c r="AF82" s="196">
        <f t="shared" si="27"/>
        <v>0</v>
      </c>
      <c r="AG82" s="195">
        <f t="shared" si="27"/>
        <v>0</v>
      </c>
      <c r="AH82" s="167">
        <f t="shared" si="27"/>
        <v>0</v>
      </c>
      <c r="AI82" s="196">
        <f t="shared" si="27"/>
        <v>0</v>
      </c>
      <c r="AJ82" s="195">
        <f t="shared" si="27"/>
        <v>0</v>
      </c>
      <c r="AK82" s="167">
        <f t="shared" si="27"/>
        <v>0</v>
      </c>
      <c r="AL82" s="196">
        <f t="shared" si="27"/>
        <v>0</v>
      </c>
      <c r="AM82" s="195">
        <f t="shared" si="27"/>
        <v>0</v>
      </c>
      <c r="AN82" s="167">
        <f t="shared" si="27"/>
        <v>0</v>
      </c>
      <c r="AO82" s="196">
        <f t="shared" si="27"/>
        <v>0</v>
      </c>
      <c r="AP82" s="195">
        <f t="shared" si="27"/>
        <v>0</v>
      </c>
      <c r="AQ82" s="167">
        <f t="shared" si="27"/>
        <v>0</v>
      </c>
      <c r="AR82" s="196">
        <f t="shared" si="27"/>
        <v>0</v>
      </c>
      <c r="AS82" s="195">
        <f t="shared" si="27"/>
        <v>0</v>
      </c>
      <c r="AT82" s="167">
        <f t="shared" si="27"/>
        <v>0</v>
      </c>
      <c r="AU82" s="196">
        <f t="shared" si="27"/>
        <v>0</v>
      </c>
      <c r="AV82" s="195">
        <f t="shared" si="27"/>
        <v>0</v>
      </c>
      <c r="AW82" s="167">
        <f t="shared" si="27"/>
        <v>0</v>
      </c>
      <c r="AX82" s="196">
        <f t="shared" si="27"/>
        <v>0</v>
      </c>
      <c r="AY82" s="195">
        <f t="shared" si="27"/>
        <v>0</v>
      </c>
      <c r="AZ82" s="167">
        <f t="shared" si="27"/>
        <v>0</v>
      </c>
      <c r="BA82" s="196">
        <f t="shared" si="27"/>
        <v>0</v>
      </c>
      <c r="BB82" s="13"/>
      <c r="BC82" s="28">
        <f>SUM(BC84:BC93)</f>
        <v>0</v>
      </c>
      <c r="BD82" s="29">
        <f t="shared" si="4"/>
        <v>0</v>
      </c>
      <c r="BE82" s="13"/>
      <c r="BF82" s="28">
        <f>SUM(BF84:BF93)</f>
        <v>0</v>
      </c>
      <c r="BG82" s="29">
        <f t="shared" ref="BG82:BG161" si="28">IFERROR(BF82/L82,0)</f>
        <v>0</v>
      </c>
      <c r="BH82" s="13"/>
      <c r="BI82" s="28">
        <f>SUM(BI84:BI93)</f>
        <v>0</v>
      </c>
      <c r="BJ82" s="29">
        <f t="shared" ref="BJ82:BJ161" si="29">IFERROR(BI82/L82,0)</f>
        <v>0</v>
      </c>
      <c r="BL82" s="40"/>
    </row>
    <row r="83" spans="1:64" ht="15" customHeight="1" x14ac:dyDescent="0.35">
      <c r="A83" s="13"/>
      <c r="B83" s="416" t="str">
        <f>CONCATENATE('Budget - Lead Partner'!D2," - ",'Budget consortium'!B82)</f>
        <v>Lead Partner - C.1 Gestion des programmes (Programme management)</v>
      </c>
      <c r="C83" s="417"/>
      <c r="D83" s="417"/>
      <c r="E83" s="417"/>
      <c r="F83" s="417"/>
      <c r="G83" s="417"/>
      <c r="H83" s="417"/>
      <c r="I83" s="417"/>
      <c r="J83" s="417"/>
      <c r="K83" s="417"/>
      <c r="L83" s="418">
        <f>SUM(L84:L93)</f>
        <v>0</v>
      </c>
      <c r="M83" s="20"/>
      <c r="N83" s="418">
        <f t="shared" ref="N83:P83" si="30">SUM(N84:N93)</f>
        <v>0</v>
      </c>
      <c r="O83" s="418">
        <f t="shared" si="30"/>
        <v>0</v>
      </c>
      <c r="P83" s="418">
        <f t="shared" si="30"/>
        <v>0</v>
      </c>
      <c r="Q83" s="395" t="str">
        <f t="shared" si="23"/>
        <v>ok</v>
      </c>
      <c r="R83" s="410"/>
      <c r="S83" s="411"/>
      <c r="T83" s="412"/>
      <c r="U83" s="410"/>
      <c r="V83" s="411"/>
      <c r="W83" s="412"/>
      <c r="X83" s="410"/>
      <c r="Y83" s="411"/>
      <c r="Z83" s="412"/>
      <c r="AA83" s="410"/>
      <c r="AB83" s="411"/>
      <c r="AC83" s="412"/>
      <c r="AD83" s="410"/>
      <c r="AE83" s="411"/>
      <c r="AF83" s="412"/>
      <c r="AG83" s="410"/>
      <c r="AH83" s="411"/>
      <c r="AI83" s="412"/>
      <c r="AJ83" s="410"/>
      <c r="AK83" s="411"/>
      <c r="AL83" s="412"/>
      <c r="AM83" s="410"/>
      <c r="AN83" s="411"/>
      <c r="AO83" s="412"/>
      <c r="AP83" s="410"/>
      <c r="AQ83" s="411"/>
      <c r="AR83" s="412"/>
      <c r="AS83" s="410"/>
      <c r="AT83" s="411"/>
      <c r="AU83" s="412"/>
      <c r="AV83" s="410"/>
      <c r="AW83" s="411"/>
      <c r="AX83" s="412"/>
      <c r="AY83" s="410"/>
      <c r="AZ83" s="411"/>
      <c r="BA83" s="412"/>
      <c r="BB83" s="13"/>
      <c r="BC83" s="413"/>
      <c r="BD83" s="414"/>
      <c r="BE83" s="13"/>
      <c r="BF83" s="413"/>
      <c r="BG83" s="414"/>
      <c r="BH83" s="13"/>
      <c r="BI83" s="413"/>
      <c r="BJ83" s="414"/>
      <c r="BL83" s="415"/>
    </row>
    <row r="84" spans="1:64" ht="14.5" x14ac:dyDescent="0.35">
      <c r="A84" s="13"/>
      <c r="B84" s="340" t="str">
        <f>'Budget - Lead Partner'!B49</f>
        <v>LP.C.1.01</v>
      </c>
      <c r="C84" s="329">
        <f>'Budget - Lead Partner'!C49</f>
        <v>0</v>
      </c>
      <c r="D84" s="329">
        <f>'Budget - Lead Partner'!D49</f>
        <v>0</v>
      </c>
      <c r="E84" s="329">
        <f>'Budget - Lead Partner'!E49</f>
        <v>0</v>
      </c>
      <c r="F84" s="325">
        <f>'Budget - Lead Partner'!F49</f>
        <v>0</v>
      </c>
      <c r="G84" s="302">
        <f>'Budget - Lead Partner'!G49</f>
        <v>0</v>
      </c>
      <c r="H84" s="302">
        <f>'Budget - Lead Partner'!H49</f>
        <v>0</v>
      </c>
      <c r="I84" s="330">
        <f>'Budget - Lead Partner'!I49</f>
        <v>0</v>
      </c>
      <c r="J84" s="331">
        <f>'Budget - Lead Partner'!J49</f>
        <v>0</v>
      </c>
      <c r="K84" s="332">
        <f>'Budget - Lead Partner'!K49</f>
        <v>0</v>
      </c>
      <c r="L84" s="205">
        <f>'Budget - Lead Partner'!L49</f>
        <v>0</v>
      </c>
      <c r="M84" s="19"/>
      <c r="N84" s="177"/>
      <c r="O84" s="177"/>
      <c r="P84" s="177"/>
      <c r="Q84" s="395" t="str">
        <f t="shared" si="23"/>
        <v>ok</v>
      </c>
      <c r="R84" s="177"/>
      <c r="S84" s="169"/>
      <c r="T84" s="178"/>
      <c r="U84" s="177"/>
      <c r="V84" s="169"/>
      <c r="W84" s="178"/>
      <c r="X84" s="177"/>
      <c r="Y84" s="169"/>
      <c r="Z84" s="178"/>
      <c r="AA84" s="177"/>
      <c r="AB84" s="169"/>
      <c r="AC84" s="178"/>
      <c r="AD84" s="177"/>
      <c r="AE84" s="169"/>
      <c r="AF84" s="178"/>
      <c r="AG84" s="177"/>
      <c r="AH84" s="169"/>
      <c r="AI84" s="178"/>
      <c r="AJ84" s="177"/>
      <c r="AK84" s="169"/>
      <c r="AL84" s="178"/>
      <c r="AM84" s="177"/>
      <c r="AN84" s="169"/>
      <c r="AO84" s="178"/>
      <c r="AP84" s="177"/>
      <c r="AQ84" s="169"/>
      <c r="AR84" s="178"/>
      <c r="AS84" s="177"/>
      <c r="AT84" s="169"/>
      <c r="AU84" s="178"/>
      <c r="AV84" s="177"/>
      <c r="AW84" s="169"/>
      <c r="AX84" s="178"/>
      <c r="AY84" s="177"/>
      <c r="AZ84" s="169"/>
      <c r="BA84" s="178"/>
      <c r="BB84" s="13"/>
      <c r="BC84" s="26"/>
      <c r="BD84" s="27">
        <f t="shared" si="4"/>
        <v>0</v>
      </c>
      <c r="BE84" s="13"/>
      <c r="BF84" s="26"/>
      <c r="BG84" s="27">
        <f t="shared" si="28"/>
        <v>0</v>
      </c>
      <c r="BH84" s="13"/>
      <c r="BI84" s="26">
        <f t="shared" ref="BI84:BI93" si="31">BC84+BF84</f>
        <v>0</v>
      </c>
      <c r="BJ84" s="27">
        <f t="shared" si="29"/>
        <v>0</v>
      </c>
      <c r="BL84" s="43"/>
    </row>
    <row r="85" spans="1:64" ht="14.5" x14ac:dyDescent="0.35">
      <c r="A85" s="13"/>
      <c r="B85" s="340" t="str">
        <f>'Budget - Lead Partner'!B50</f>
        <v>LP.C.1.02</v>
      </c>
      <c r="C85" s="267">
        <f>'Budget - Lead Partner'!C50</f>
        <v>0</v>
      </c>
      <c r="D85" s="329">
        <f>'Budget - Lead Partner'!D50</f>
        <v>0</v>
      </c>
      <c r="E85" s="267">
        <f>'Budget - Lead Partner'!E50</f>
        <v>0</v>
      </c>
      <c r="F85" s="319">
        <f>'Budget - Lead Partner'!F50</f>
        <v>0</v>
      </c>
      <c r="G85" s="23">
        <f>'Budget - Lead Partner'!G50</f>
        <v>0</v>
      </c>
      <c r="H85" s="23">
        <f>'Budget - Lead Partner'!H50</f>
        <v>0</v>
      </c>
      <c r="I85" s="55">
        <f>'Budget - Lead Partner'!I50</f>
        <v>0</v>
      </c>
      <c r="J85" s="202">
        <f>'Budget - Lead Partner'!J50</f>
        <v>0</v>
      </c>
      <c r="K85" s="37">
        <f>'Budget - Lead Partner'!K50</f>
        <v>0</v>
      </c>
      <c r="L85" s="205">
        <f>'Budget - Lead Partner'!L50</f>
        <v>0</v>
      </c>
      <c r="M85" s="19"/>
      <c r="N85" s="177"/>
      <c r="O85" s="177"/>
      <c r="P85" s="177"/>
      <c r="Q85" s="395" t="str">
        <f t="shared" si="23"/>
        <v>ok</v>
      </c>
      <c r="R85" s="177"/>
      <c r="S85" s="169"/>
      <c r="T85" s="178"/>
      <c r="U85" s="177"/>
      <c r="V85" s="169"/>
      <c r="W85" s="178"/>
      <c r="X85" s="177"/>
      <c r="Y85" s="169"/>
      <c r="Z85" s="178"/>
      <c r="AA85" s="177"/>
      <c r="AB85" s="169"/>
      <c r="AC85" s="178"/>
      <c r="AD85" s="177"/>
      <c r="AE85" s="169"/>
      <c r="AF85" s="178"/>
      <c r="AG85" s="177"/>
      <c r="AH85" s="169"/>
      <c r="AI85" s="178"/>
      <c r="AJ85" s="177"/>
      <c r="AK85" s="169"/>
      <c r="AL85" s="178"/>
      <c r="AM85" s="177"/>
      <c r="AN85" s="169"/>
      <c r="AO85" s="178"/>
      <c r="AP85" s="177"/>
      <c r="AQ85" s="169"/>
      <c r="AR85" s="178"/>
      <c r="AS85" s="177"/>
      <c r="AT85" s="169"/>
      <c r="AU85" s="178"/>
      <c r="AV85" s="177"/>
      <c r="AW85" s="169"/>
      <c r="AX85" s="178"/>
      <c r="AY85" s="177"/>
      <c r="AZ85" s="169"/>
      <c r="BA85" s="178"/>
      <c r="BB85" s="13"/>
      <c r="BC85" s="26"/>
      <c r="BD85" s="27">
        <f t="shared" si="4"/>
        <v>0</v>
      </c>
      <c r="BE85" s="13"/>
      <c r="BF85" s="26"/>
      <c r="BG85" s="27">
        <f t="shared" si="28"/>
        <v>0</v>
      </c>
      <c r="BH85" s="13"/>
      <c r="BI85" s="26">
        <f t="shared" si="31"/>
        <v>0</v>
      </c>
      <c r="BJ85" s="27">
        <f t="shared" si="29"/>
        <v>0</v>
      </c>
      <c r="BL85" s="43"/>
    </row>
    <row r="86" spans="1:64" ht="14.5" outlineLevel="1" x14ac:dyDescent="0.35">
      <c r="A86" s="13"/>
      <c r="B86" s="340" t="str">
        <f>'Budget - Lead Partner'!B51</f>
        <v>LP.C.1.03</v>
      </c>
      <c r="C86" s="267">
        <f>'Budget - Lead Partner'!C51</f>
        <v>0</v>
      </c>
      <c r="D86" s="329">
        <f>'Budget - Lead Partner'!D51</f>
        <v>0</v>
      </c>
      <c r="E86" s="267">
        <f>'Budget - Lead Partner'!E51</f>
        <v>0</v>
      </c>
      <c r="F86" s="319">
        <f>'Budget - Lead Partner'!F51</f>
        <v>0</v>
      </c>
      <c r="G86" s="23">
        <f>'Budget - Lead Partner'!G51</f>
        <v>0</v>
      </c>
      <c r="H86" s="23">
        <f>'Budget - Lead Partner'!H51</f>
        <v>0</v>
      </c>
      <c r="I86" s="55">
        <f>'Budget - Lead Partner'!I51</f>
        <v>0</v>
      </c>
      <c r="J86" s="202">
        <f>'Budget - Lead Partner'!J51</f>
        <v>0</v>
      </c>
      <c r="K86" s="37">
        <f>'Budget - Lead Partner'!K51</f>
        <v>0</v>
      </c>
      <c r="L86" s="205">
        <f>'Budget - Lead Partner'!L51</f>
        <v>0</v>
      </c>
      <c r="M86" s="19"/>
      <c r="N86" s="177"/>
      <c r="O86" s="177"/>
      <c r="P86" s="177"/>
      <c r="Q86" s="395" t="str">
        <f t="shared" si="23"/>
        <v>ok</v>
      </c>
      <c r="R86" s="177"/>
      <c r="S86" s="169"/>
      <c r="T86" s="178"/>
      <c r="U86" s="177"/>
      <c r="V86" s="169"/>
      <c r="W86" s="178"/>
      <c r="X86" s="177"/>
      <c r="Y86" s="169"/>
      <c r="Z86" s="178"/>
      <c r="AA86" s="177"/>
      <c r="AB86" s="169"/>
      <c r="AC86" s="178"/>
      <c r="AD86" s="177"/>
      <c r="AE86" s="169"/>
      <c r="AF86" s="178"/>
      <c r="AG86" s="177"/>
      <c r="AH86" s="169"/>
      <c r="AI86" s="178"/>
      <c r="AJ86" s="177"/>
      <c r="AK86" s="169"/>
      <c r="AL86" s="178"/>
      <c r="AM86" s="177"/>
      <c r="AN86" s="169"/>
      <c r="AO86" s="178"/>
      <c r="AP86" s="177"/>
      <c r="AQ86" s="169"/>
      <c r="AR86" s="178"/>
      <c r="AS86" s="177"/>
      <c r="AT86" s="169"/>
      <c r="AU86" s="178"/>
      <c r="AV86" s="177"/>
      <c r="AW86" s="169"/>
      <c r="AX86" s="178"/>
      <c r="AY86" s="177"/>
      <c r="AZ86" s="169"/>
      <c r="BA86" s="178"/>
      <c r="BB86" s="13"/>
      <c r="BC86" s="26"/>
      <c r="BD86" s="27">
        <f t="shared" si="4"/>
        <v>0</v>
      </c>
      <c r="BE86" s="13"/>
      <c r="BF86" s="26"/>
      <c r="BG86" s="27">
        <f t="shared" si="28"/>
        <v>0</v>
      </c>
      <c r="BH86" s="13"/>
      <c r="BI86" s="26">
        <f t="shared" si="31"/>
        <v>0</v>
      </c>
      <c r="BJ86" s="27">
        <f t="shared" si="29"/>
        <v>0</v>
      </c>
      <c r="BL86" s="43"/>
    </row>
    <row r="87" spans="1:64" ht="14.5" outlineLevel="1" x14ac:dyDescent="0.35">
      <c r="A87" s="13"/>
      <c r="B87" s="340" t="str">
        <f>'Budget - Lead Partner'!B52</f>
        <v>LP.C.1.04</v>
      </c>
      <c r="C87" s="267">
        <f>'Budget - Lead Partner'!C52</f>
        <v>0</v>
      </c>
      <c r="D87" s="329">
        <f>'Budget - Lead Partner'!D52</f>
        <v>0</v>
      </c>
      <c r="E87" s="267">
        <f>'Budget - Lead Partner'!E52</f>
        <v>0</v>
      </c>
      <c r="F87" s="319">
        <f>'Budget - Lead Partner'!F52</f>
        <v>0</v>
      </c>
      <c r="G87" s="23">
        <f>'Budget - Lead Partner'!G52</f>
        <v>0</v>
      </c>
      <c r="H87" s="23">
        <f>'Budget - Lead Partner'!H52</f>
        <v>0</v>
      </c>
      <c r="I87" s="55">
        <f>'Budget - Lead Partner'!I52</f>
        <v>0</v>
      </c>
      <c r="J87" s="202">
        <f>'Budget - Lead Partner'!J52</f>
        <v>0</v>
      </c>
      <c r="K87" s="37">
        <f>'Budget - Lead Partner'!K52</f>
        <v>0</v>
      </c>
      <c r="L87" s="205">
        <f>'Budget - Lead Partner'!L52</f>
        <v>0</v>
      </c>
      <c r="M87" s="19"/>
      <c r="N87" s="177"/>
      <c r="O87" s="177"/>
      <c r="P87" s="177"/>
      <c r="Q87" s="395" t="str">
        <f t="shared" si="23"/>
        <v>ok</v>
      </c>
      <c r="R87" s="177"/>
      <c r="S87" s="169"/>
      <c r="T87" s="178"/>
      <c r="U87" s="177"/>
      <c r="V87" s="169"/>
      <c r="W87" s="178"/>
      <c r="X87" s="177"/>
      <c r="Y87" s="169"/>
      <c r="Z87" s="178"/>
      <c r="AA87" s="177"/>
      <c r="AB87" s="169"/>
      <c r="AC87" s="178"/>
      <c r="AD87" s="177"/>
      <c r="AE87" s="169"/>
      <c r="AF87" s="178"/>
      <c r="AG87" s="177"/>
      <c r="AH87" s="169"/>
      <c r="AI87" s="178"/>
      <c r="AJ87" s="177"/>
      <c r="AK87" s="169"/>
      <c r="AL87" s="178"/>
      <c r="AM87" s="177"/>
      <c r="AN87" s="169"/>
      <c r="AO87" s="178"/>
      <c r="AP87" s="177"/>
      <c r="AQ87" s="169"/>
      <c r="AR87" s="178"/>
      <c r="AS87" s="177"/>
      <c r="AT87" s="169"/>
      <c r="AU87" s="178"/>
      <c r="AV87" s="177"/>
      <c r="AW87" s="169"/>
      <c r="AX87" s="178"/>
      <c r="AY87" s="177"/>
      <c r="AZ87" s="169"/>
      <c r="BA87" s="178"/>
      <c r="BB87" s="13"/>
      <c r="BC87" s="26"/>
      <c r="BD87" s="27">
        <f t="shared" si="4"/>
        <v>0</v>
      </c>
      <c r="BE87" s="13"/>
      <c r="BF87" s="26"/>
      <c r="BG87" s="27">
        <f t="shared" si="28"/>
        <v>0</v>
      </c>
      <c r="BH87" s="13"/>
      <c r="BI87" s="26">
        <f t="shared" si="31"/>
        <v>0</v>
      </c>
      <c r="BJ87" s="27">
        <f t="shared" si="29"/>
        <v>0</v>
      </c>
      <c r="BL87" s="43"/>
    </row>
    <row r="88" spans="1:64" ht="14.5" outlineLevel="1" x14ac:dyDescent="0.35">
      <c r="A88" s="13"/>
      <c r="B88" s="340" t="str">
        <f>'Budget - Lead Partner'!B53</f>
        <v>LP.C.1.05</v>
      </c>
      <c r="C88" s="267">
        <f>'Budget - Lead Partner'!C53</f>
        <v>0</v>
      </c>
      <c r="D88" s="329">
        <f>'Budget - Lead Partner'!D53</f>
        <v>0</v>
      </c>
      <c r="E88" s="267">
        <f>'Budget - Lead Partner'!E53</f>
        <v>0</v>
      </c>
      <c r="F88" s="319">
        <f>'Budget - Lead Partner'!F53</f>
        <v>0</v>
      </c>
      <c r="G88" s="23">
        <f>'Budget - Lead Partner'!G53</f>
        <v>0</v>
      </c>
      <c r="H88" s="23">
        <f>'Budget - Lead Partner'!H53</f>
        <v>0</v>
      </c>
      <c r="I88" s="55">
        <f>'Budget - Lead Partner'!I53</f>
        <v>0</v>
      </c>
      <c r="J88" s="202">
        <f>'Budget - Lead Partner'!J53</f>
        <v>0</v>
      </c>
      <c r="K88" s="37">
        <f>'Budget - Lead Partner'!K53</f>
        <v>0</v>
      </c>
      <c r="L88" s="205">
        <f>'Budget - Lead Partner'!L53</f>
        <v>0</v>
      </c>
      <c r="M88" s="19"/>
      <c r="N88" s="177"/>
      <c r="O88" s="177"/>
      <c r="P88" s="177"/>
      <c r="Q88" s="395" t="str">
        <f t="shared" si="23"/>
        <v>ok</v>
      </c>
      <c r="R88" s="177"/>
      <c r="S88" s="169"/>
      <c r="T88" s="178"/>
      <c r="U88" s="177"/>
      <c r="V88" s="169"/>
      <c r="W88" s="178"/>
      <c r="X88" s="177"/>
      <c r="Y88" s="169"/>
      <c r="Z88" s="178"/>
      <c r="AA88" s="177"/>
      <c r="AB88" s="169"/>
      <c r="AC88" s="178"/>
      <c r="AD88" s="177"/>
      <c r="AE88" s="169"/>
      <c r="AF88" s="178"/>
      <c r="AG88" s="177"/>
      <c r="AH88" s="169"/>
      <c r="AI88" s="178"/>
      <c r="AJ88" s="177"/>
      <c r="AK88" s="169"/>
      <c r="AL88" s="178"/>
      <c r="AM88" s="177"/>
      <c r="AN88" s="169"/>
      <c r="AO88" s="178"/>
      <c r="AP88" s="177"/>
      <c r="AQ88" s="169"/>
      <c r="AR88" s="178"/>
      <c r="AS88" s="177"/>
      <c r="AT88" s="169"/>
      <c r="AU88" s="178"/>
      <c r="AV88" s="177"/>
      <c r="AW88" s="169"/>
      <c r="AX88" s="178"/>
      <c r="AY88" s="177"/>
      <c r="AZ88" s="169"/>
      <c r="BA88" s="178"/>
      <c r="BB88" s="13"/>
      <c r="BC88" s="26"/>
      <c r="BD88" s="27">
        <f t="shared" si="4"/>
        <v>0</v>
      </c>
      <c r="BE88" s="13"/>
      <c r="BF88" s="26"/>
      <c r="BG88" s="27">
        <f t="shared" si="28"/>
        <v>0</v>
      </c>
      <c r="BH88" s="13"/>
      <c r="BI88" s="26">
        <f t="shared" si="31"/>
        <v>0</v>
      </c>
      <c r="BJ88" s="27">
        <f t="shared" si="29"/>
        <v>0</v>
      </c>
      <c r="BL88" s="43"/>
    </row>
    <row r="89" spans="1:64" ht="14.5" outlineLevel="1" x14ac:dyDescent="0.35">
      <c r="A89" s="13"/>
      <c r="B89" s="340" t="str">
        <f>'Budget - Lead Partner'!B54</f>
        <v>LP.C.1.06</v>
      </c>
      <c r="C89" s="267">
        <f>'Budget - Lead Partner'!C54</f>
        <v>0</v>
      </c>
      <c r="D89" s="329">
        <f>'Budget - Lead Partner'!D54</f>
        <v>0</v>
      </c>
      <c r="E89" s="267">
        <f>'Budget - Lead Partner'!E54</f>
        <v>0</v>
      </c>
      <c r="F89" s="319">
        <f>'Budget - Lead Partner'!F54</f>
        <v>0</v>
      </c>
      <c r="G89" s="23">
        <f>'Budget - Lead Partner'!G54</f>
        <v>0</v>
      </c>
      <c r="H89" s="23">
        <f>'Budget - Lead Partner'!H54</f>
        <v>0</v>
      </c>
      <c r="I89" s="55">
        <f>'Budget - Lead Partner'!I54</f>
        <v>0</v>
      </c>
      <c r="J89" s="202">
        <f>'Budget - Lead Partner'!J54</f>
        <v>0</v>
      </c>
      <c r="K89" s="37">
        <f>'Budget - Lead Partner'!K54</f>
        <v>0</v>
      </c>
      <c r="L89" s="205">
        <f>'Budget - Lead Partner'!L54</f>
        <v>0</v>
      </c>
      <c r="M89" s="19"/>
      <c r="N89" s="177"/>
      <c r="O89" s="177"/>
      <c r="P89" s="177"/>
      <c r="Q89" s="395" t="str">
        <f t="shared" si="23"/>
        <v>ok</v>
      </c>
      <c r="R89" s="177"/>
      <c r="S89" s="169"/>
      <c r="T89" s="178"/>
      <c r="U89" s="177"/>
      <c r="V89" s="169"/>
      <c r="W89" s="178"/>
      <c r="X89" s="177"/>
      <c r="Y89" s="169"/>
      <c r="Z89" s="178"/>
      <c r="AA89" s="177"/>
      <c r="AB89" s="169"/>
      <c r="AC89" s="178"/>
      <c r="AD89" s="177"/>
      <c r="AE89" s="169"/>
      <c r="AF89" s="178"/>
      <c r="AG89" s="177"/>
      <c r="AH89" s="169"/>
      <c r="AI89" s="178"/>
      <c r="AJ89" s="177"/>
      <c r="AK89" s="169"/>
      <c r="AL89" s="178"/>
      <c r="AM89" s="177"/>
      <c r="AN89" s="169"/>
      <c r="AO89" s="178"/>
      <c r="AP89" s="177"/>
      <c r="AQ89" s="169"/>
      <c r="AR89" s="178"/>
      <c r="AS89" s="177"/>
      <c r="AT89" s="169"/>
      <c r="AU89" s="178"/>
      <c r="AV89" s="177"/>
      <c r="AW89" s="169"/>
      <c r="AX89" s="178"/>
      <c r="AY89" s="177"/>
      <c r="AZ89" s="169"/>
      <c r="BA89" s="178"/>
      <c r="BB89" s="13"/>
      <c r="BC89" s="26"/>
      <c r="BD89" s="27">
        <f t="shared" si="4"/>
        <v>0</v>
      </c>
      <c r="BE89" s="13"/>
      <c r="BF89" s="26"/>
      <c r="BG89" s="27">
        <f t="shared" si="28"/>
        <v>0</v>
      </c>
      <c r="BH89" s="13"/>
      <c r="BI89" s="26">
        <f t="shared" si="31"/>
        <v>0</v>
      </c>
      <c r="BJ89" s="27">
        <f t="shared" si="29"/>
        <v>0</v>
      </c>
      <c r="BL89" s="43"/>
    </row>
    <row r="90" spans="1:64" ht="14.5" outlineLevel="1" x14ac:dyDescent="0.35">
      <c r="A90" s="13"/>
      <c r="B90" s="340" t="str">
        <f>'Budget - Lead Partner'!B55</f>
        <v>LP.C.1.07</v>
      </c>
      <c r="C90" s="267">
        <f>'Budget - Lead Partner'!C55</f>
        <v>0</v>
      </c>
      <c r="D90" s="329">
        <f>'Budget - Lead Partner'!D55</f>
        <v>0</v>
      </c>
      <c r="E90" s="267">
        <f>'Budget - Lead Partner'!E55</f>
        <v>0</v>
      </c>
      <c r="F90" s="319">
        <f>'Budget - Lead Partner'!F55</f>
        <v>0</v>
      </c>
      <c r="G90" s="23">
        <f>'Budget - Lead Partner'!G55</f>
        <v>0</v>
      </c>
      <c r="H90" s="23">
        <f>'Budget - Lead Partner'!H55</f>
        <v>0</v>
      </c>
      <c r="I90" s="55">
        <f>'Budget - Lead Partner'!I55</f>
        <v>0</v>
      </c>
      <c r="J90" s="202">
        <f>'Budget - Lead Partner'!J55</f>
        <v>0</v>
      </c>
      <c r="K90" s="37">
        <f>'Budget - Lead Partner'!K55</f>
        <v>0</v>
      </c>
      <c r="L90" s="205">
        <f>'Budget - Lead Partner'!L55</f>
        <v>0</v>
      </c>
      <c r="M90" s="19"/>
      <c r="N90" s="177"/>
      <c r="O90" s="177"/>
      <c r="P90" s="177"/>
      <c r="Q90" s="395" t="str">
        <f t="shared" si="23"/>
        <v>ok</v>
      </c>
      <c r="R90" s="177"/>
      <c r="S90" s="169"/>
      <c r="T90" s="178"/>
      <c r="U90" s="177"/>
      <c r="V90" s="169"/>
      <c r="W90" s="178"/>
      <c r="X90" s="177"/>
      <c r="Y90" s="169"/>
      <c r="Z90" s="178"/>
      <c r="AA90" s="177"/>
      <c r="AB90" s="169"/>
      <c r="AC90" s="178"/>
      <c r="AD90" s="177"/>
      <c r="AE90" s="169"/>
      <c r="AF90" s="178"/>
      <c r="AG90" s="177"/>
      <c r="AH90" s="169"/>
      <c r="AI90" s="178"/>
      <c r="AJ90" s="177"/>
      <c r="AK90" s="169"/>
      <c r="AL90" s="178"/>
      <c r="AM90" s="177"/>
      <c r="AN90" s="169"/>
      <c r="AO90" s="178"/>
      <c r="AP90" s="177"/>
      <c r="AQ90" s="169"/>
      <c r="AR90" s="178"/>
      <c r="AS90" s="177"/>
      <c r="AT90" s="169"/>
      <c r="AU90" s="178"/>
      <c r="AV90" s="177"/>
      <c r="AW90" s="169"/>
      <c r="AX90" s="178"/>
      <c r="AY90" s="177"/>
      <c r="AZ90" s="169"/>
      <c r="BA90" s="178"/>
      <c r="BB90" s="13"/>
      <c r="BC90" s="26"/>
      <c r="BD90" s="27">
        <f t="shared" si="4"/>
        <v>0</v>
      </c>
      <c r="BE90" s="13"/>
      <c r="BF90" s="26"/>
      <c r="BG90" s="27">
        <f t="shared" si="28"/>
        <v>0</v>
      </c>
      <c r="BH90" s="13"/>
      <c r="BI90" s="26">
        <f t="shared" si="31"/>
        <v>0</v>
      </c>
      <c r="BJ90" s="27">
        <f t="shared" si="29"/>
        <v>0</v>
      </c>
      <c r="BL90" s="43"/>
    </row>
    <row r="91" spans="1:64" ht="14.5" outlineLevel="1" x14ac:dyDescent="0.35">
      <c r="A91" s="13"/>
      <c r="B91" s="340" t="str">
        <f>'Budget - Lead Partner'!B56</f>
        <v>LP.C.1.08</v>
      </c>
      <c r="C91" s="267">
        <f>'Budget - Lead Partner'!C56</f>
        <v>0</v>
      </c>
      <c r="D91" s="329">
        <f>'Budget - Lead Partner'!D56</f>
        <v>0</v>
      </c>
      <c r="E91" s="267">
        <f>'Budget - Lead Partner'!E56</f>
        <v>0</v>
      </c>
      <c r="F91" s="319">
        <f>'Budget - Lead Partner'!F56</f>
        <v>0</v>
      </c>
      <c r="G91" s="23">
        <f>'Budget - Lead Partner'!G56</f>
        <v>0</v>
      </c>
      <c r="H91" s="23">
        <f>'Budget - Lead Partner'!H56</f>
        <v>0</v>
      </c>
      <c r="I91" s="55">
        <f>'Budget - Lead Partner'!I56</f>
        <v>0</v>
      </c>
      <c r="J91" s="202">
        <f>'Budget - Lead Partner'!J56</f>
        <v>0</v>
      </c>
      <c r="K91" s="37">
        <f>'Budget - Lead Partner'!K56</f>
        <v>0</v>
      </c>
      <c r="L91" s="205">
        <f>'Budget - Lead Partner'!L56</f>
        <v>0</v>
      </c>
      <c r="M91" s="19"/>
      <c r="N91" s="177"/>
      <c r="O91" s="177"/>
      <c r="P91" s="177"/>
      <c r="Q91" s="395" t="str">
        <f t="shared" si="23"/>
        <v>ok</v>
      </c>
      <c r="R91" s="177"/>
      <c r="S91" s="169"/>
      <c r="T91" s="178"/>
      <c r="U91" s="177"/>
      <c r="V91" s="169"/>
      <c r="W91" s="178"/>
      <c r="X91" s="177"/>
      <c r="Y91" s="169"/>
      <c r="Z91" s="178"/>
      <c r="AA91" s="177"/>
      <c r="AB91" s="169"/>
      <c r="AC91" s="178"/>
      <c r="AD91" s="177"/>
      <c r="AE91" s="169"/>
      <c r="AF91" s="178"/>
      <c r="AG91" s="177"/>
      <c r="AH91" s="169"/>
      <c r="AI91" s="178"/>
      <c r="AJ91" s="177"/>
      <c r="AK91" s="169"/>
      <c r="AL91" s="178"/>
      <c r="AM91" s="177"/>
      <c r="AN91" s="169"/>
      <c r="AO91" s="178"/>
      <c r="AP91" s="177"/>
      <c r="AQ91" s="169"/>
      <c r="AR91" s="178"/>
      <c r="AS91" s="177"/>
      <c r="AT91" s="169"/>
      <c r="AU91" s="178"/>
      <c r="AV91" s="177"/>
      <c r="AW91" s="169"/>
      <c r="AX91" s="178"/>
      <c r="AY91" s="177"/>
      <c r="AZ91" s="169"/>
      <c r="BA91" s="178"/>
      <c r="BB91" s="13"/>
      <c r="BC91" s="26"/>
      <c r="BD91" s="27">
        <f t="shared" si="4"/>
        <v>0</v>
      </c>
      <c r="BE91" s="13"/>
      <c r="BF91" s="26"/>
      <c r="BG91" s="27">
        <f t="shared" si="28"/>
        <v>0</v>
      </c>
      <c r="BH91" s="13"/>
      <c r="BI91" s="26">
        <f t="shared" si="31"/>
        <v>0</v>
      </c>
      <c r="BJ91" s="27">
        <f t="shared" si="29"/>
        <v>0</v>
      </c>
      <c r="BL91" s="43"/>
    </row>
    <row r="92" spans="1:64" ht="14.5" outlineLevel="1" x14ac:dyDescent="0.35">
      <c r="A92" s="13"/>
      <c r="B92" s="340" t="str">
        <f>'Budget - Lead Partner'!B57</f>
        <v>LP.C.1.09</v>
      </c>
      <c r="C92" s="328">
        <f>'Budget - Lead Partner'!C57</f>
        <v>0</v>
      </c>
      <c r="D92" s="329">
        <f>'Budget - Lead Partner'!D57</f>
        <v>0</v>
      </c>
      <c r="E92" s="267">
        <f>'Budget - Lead Partner'!E57</f>
        <v>0</v>
      </c>
      <c r="F92" s="319">
        <f>'Budget - Lead Partner'!F57</f>
        <v>0</v>
      </c>
      <c r="G92" s="23">
        <f>'Budget - Lead Partner'!G57</f>
        <v>0</v>
      </c>
      <c r="H92" s="23">
        <f>'Budget - Lead Partner'!H57</f>
        <v>0</v>
      </c>
      <c r="I92" s="55">
        <f>'Budget - Lead Partner'!I57</f>
        <v>0</v>
      </c>
      <c r="J92" s="202">
        <f>'Budget - Lead Partner'!J57</f>
        <v>0</v>
      </c>
      <c r="K92" s="37">
        <f>'Budget - Lead Partner'!K57</f>
        <v>0</v>
      </c>
      <c r="L92" s="205">
        <f>'Budget - Lead Partner'!L57</f>
        <v>0</v>
      </c>
      <c r="M92" s="19"/>
      <c r="N92" s="177"/>
      <c r="O92" s="177"/>
      <c r="P92" s="177"/>
      <c r="Q92" s="395" t="str">
        <f t="shared" si="23"/>
        <v>ok</v>
      </c>
      <c r="R92" s="177"/>
      <c r="S92" s="169"/>
      <c r="T92" s="178"/>
      <c r="U92" s="177"/>
      <c r="V92" s="169"/>
      <c r="W92" s="178"/>
      <c r="X92" s="177"/>
      <c r="Y92" s="169"/>
      <c r="Z92" s="178"/>
      <c r="AA92" s="177"/>
      <c r="AB92" s="169"/>
      <c r="AC92" s="178"/>
      <c r="AD92" s="177"/>
      <c r="AE92" s="169"/>
      <c r="AF92" s="178"/>
      <c r="AG92" s="177"/>
      <c r="AH92" s="169"/>
      <c r="AI92" s="178"/>
      <c r="AJ92" s="177"/>
      <c r="AK92" s="169"/>
      <c r="AL92" s="178"/>
      <c r="AM92" s="177"/>
      <c r="AN92" s="169"/>
      <c r="AO92" s="178"/>
      <c r="AP92" s="177"/>
      <c r="AQ92" s="169"/>
      <c r="AR92" s="178"/>
      <c r="AS92" s="177"/>
      <c r="AT92" s="169"/>
      <c r="AU92" s="178"/>
      <c r="AV92" s="177"/>
      <c r="AW92" s="169"/>
      <c r="AX92" s="178"/>
      <c r="AY92" s="177"/>
      <c r="AZ92" s="169"/>
      <c r="BA92" s="178"/>
      <c r="BB92" s="13"/>
      <c r="BC92" s="26"/>
      <c r="BD92" s="27">
        <f t="shared" si="4"/>
        <v>0</v>
      </c>
      <c r="BE92" s="13"/>
      <c r="BF92" s="26"/>
      <c r="BG92" s="27">
        <f t="shared" si="28"/>
        <v>0</v>
      </c>
      <c r="BH92" s="13"/>
      <c r="BI92" s="26">
        <f t="shared" si="31"/>
        <v>0</v>
      </c>
      <c r="BJ92" s="27">
        <f t="shared" si="29"/>
        <v>0</v>
      </c>
      <c r="BL92" s="43"/>
    </row>
    <row r="93" spans="1:64" ht="14.5" outlineLevel="1" x14ac:dyDescent="0.35">
      <c r="A93" s="13"/>
      <c r="B93" s="340" t="str">
        <f>'Budget - Lead Partner'!B58</f>
        <v>LP.C.1.10</v>
      </c>
      <c r="C93" s="267">
        <f>'Budget - Lead Partner'!C58</f>
        <v>0</v>
      </c>
      <c r="D93" s="329">
        <f>'Budget - Lead Partner'!D58</f>
        <v>0</v>
      </c>
      <c r="E93" s="328">
        <f>'Budget - Lead Partner'!E58</f>
        <v>0</v>
      </c>
      <c r="F93" s="326">
        <f>'Budget - Lead Partner'!F58</f>
        <v>0</v>
      </c>
      <c r="G93" s="303">
        <f>'Budget - Lead Partner'!G58</f>
        <v>0</v>
      </c>
      <c r="H93" s="303">
        <f>'Budget - Lead Partner'!H58</f>
        <v>0</v>
      </c>
      <c r="I93" s="308">
        <f>'Budget - Lead Partner'!I58</f>
        <v>0</v>
      </c>
      <c r="J93" s="345">
        <f>'Budget - Lead Partner'!J58</f>
        <v>0</v>
      </c>
      <c r="K93" s="312">
        <f>'Budget - Lead Partner'!K58</f>
        <v>0</v>
      </c>
      <c r="L93" s="205">
        <f>'Budget - Lead Partner'!L58</f>
        <v>0</v>
      </c>
      <c r="M93" s="19"/>
      <c r="N93" s="177"/>
      <c r="O93" s="177"/>
      <c r="P93" s="177"/>
      <c r="Q93" s="395" t="str">
        <f t="shared" si="23"/>
        <v>ok</v>
      </c>
      <c r="R93" s="177"/>
      <c r="S93" s="169"/>
      <c r="T93" s="178"/>
      <c r="U93" s="177"/>
      <c r="V93" s="169"/>
      <c r="W93" s="178"/>
      <c r="X93" s="177"/>
      <c r="Y93" s="169"/>
      <c r="Z93" s="178"/>
      <c r="AA93" s="177"/>
      <c r="AB93" s="169"/>
      <c r="AC93" s="178"/>
      <c r="AD93" s="177"/>
      <c r="AE93" s="169"/>
      <c r="AF93" s="178"/>
      <c r="AG93" s="177"/>
      <c r="AH93" s="169"/>
      <c r="AI93" s="178"/>
      <c r="AJ93" s="177"/>
      <c r="AK93" s="169"/>
      <c r="AL93" s="178"/>
      <c r="AM93" s="177"/>
      <c r="AN93" s="169"/>
      <c r="AO93" s="178"/>
      <c r="AP93" s="177"/>
      <c r="AQ93" s="169"/>
      <c r="AR93" s="178"/>
      <c r="AS93" s="177"/>
      <c r="AT93" s="169"/>
      <c r="AU93" s="178"/>
      <c r="AV93" s="177"/>
      <c r="AW93" s="169"/>
      <c r="AX93" s="178"/>
      <c r="AY93" s="177"/>
      <c r="AZ93" s="169"/>
      <c r="BA93" s="178"/>
      <c r="BB93" s="13"/>
      <c r="BC93" s="26"/>
      <c r="BD93" s="27">
        <f t="shared" si="4"/>
        <v>0</v>
      </c>
      <c r="BE93" s="13"/>
      <c r="BF93" s="26"/>
      <c r="BG93" s="27">
        <f t="shared" si="28"/>
        <v>0</v>
      </c>
      <c r="BH93" s="13"/>
      <c r="BI93" s="26">
        <f t="shared" si="31"/>
        <v>0</v>
      </c>
      <c r="BJ93" s="27">
        <f t="shared" si="29"/>
        <v>0</v>
      </c>
      <c r="BL93" s="152"/>
    </row>
    <row r="94" spans="1:64" ht="15" customHeight="1" x14ac:dyDescent="0.35">
      <c r="A94" s="13"/>
      <c r="B94" s="416" t="str">
        <f>CONCATENATE('Budget - P1'!D2," - ",'Budget consortium'!B82)</f>
        <v>Partner 1 - C.1 Gestion des programmes (Programme management)</v>
      </c>
      <c r="C94" s="417"/>
      <c r="D94" s="417"/>
      <c r="E94" s="417"/>
      <c r="F94" s="417"/>
      <c r="G94" s="417"/>
      <c r="H94" s="417"/>
      <c r="I94" s="417"/>
      <c r="J94" s="417"/>
      <c r="K94" s="417"/>
      <c r="L94" s="418">
        <f>SUM(L95:L104)</f>
        <v>0</v>
      </c>
      <c r="M94" s="20"/>
      <c r="N94" s="418">
        <f t="shared" ref="N94:P94" si="32">SUM(N95:N104)</f>
        <v>0</v>
      </c>
      <c r="O94" s="418">
        <f t="shared" si="32"/>
        <v>0</v>
      </c>
      <c r="P94" s="418">
        <f t="shared" si="32"/>
        <v>0</v>
      </c>
      <c r="Q94" s="395" t="str">
        <f t="shared" si="23"/>
        <v>ok</v>
      </c>
      <c r="R94" s="410"/>
      <c r="S94" s="411"/>
      <c r="T94" s="412"/>
      <c r="U94" s="410"/>
      <c r="V94" s="411"/>
      <c r="W94" s="412"/>
      <c r="X94" s="410"/>
      <c r="Y94" s="411"/>
      <c r="Z94" s="412"/>
      <c r="AA94" s="410"/>
      <c r="AB94" s="411"/>
      <c r="AC94" s="412"/>
      <c r="AD94" s="410"/>
      <c r="AE94" s="411"/>
      <c r="AF94" s="412"/>
      <c r="AG94" s="410"/>
      <c r="AH94" s="411"/>
      <c r="AI94" s="412"/>
      <c r="AJ94" s="410"/>
      <c r="AK94" s="411"/>
      <c r="AL94" s="412"/>
      <c r="AM94" s="410"/>
      <c r="AN94" s="411"/>
      <c r="AO94" s="412"/>
      <c r="AP94" s="410"/>
      <c r="AQ94" s="411"/>
      <c r="AR94" s="412"/>
      <c r="AS94" s="410"/>
      <c r="AT94" s="411"/>
      <c r="AU94" s="412"/>
      <c r="AV94" s="410"/>
      <c r="AW94" s="411"/>
      <c r="AX94" s="412"/>
      <c r="AY94" s="410"/>
      <c r="AZ94" s="411"/>
      <c r="BA94" s="412"/>
      <c r="BB94" s="13"/>
      <c r="BC94" s="413"/>
      <c r="BD94" s="414"/>
      <c r="BE94" s="13"/>
      <c r="BF94" s="413"/>
      <c r="BG94" s="414"/>
      <c r="BH94" s="13"/>
      <c r="BI94" s="413"/>
      <c r="BJ94" s="414"/>
      <c r="BL94" s="415"/>
    </row>
    <row r="95" spans="1:64" ht="14.5" x14ac:dyDescent="0.35">
      <c r="A95" s="13"/>
      <c r="B95" s="422" t="str">
        <f>'Budget - P1'!B49</f>
        <v>P1.C.1.01</v>
      </c>
      <c r="C95" s="267">
        <f>'Budget - P1'!C49</f>
        <v>0</v>
      </c>
      <c r="D95" s="267">
        <f>'Budget - P1'!D49</f>
        <v>0</v>
      </c>
      <c r="E95" s="267">
        <f>'Budget - P1'!E49</f>
        <v>0</v>
      </c>
      <c r="F95" s="267">
        <f>'Budget - P1'!F49</f>
        <v>0</v>
      </c>
      <c r="G95" s="267">
        <f>'Budget - P1'!G49</f>
        <v>0</v>
      </c>
      <c r="H95" s="302">
        <f>'Budget - P1'!H49</f>
        <v>0</v>
      </c>
      <c r="I95" s="330">
        <f>'Budget - P1'!I49</f>
        <v>0</v>
      </c>
      <c r="J95" s="331">
        <f>'Budget - P1'!J49</f>
        <v>0</v>
      </c>
      <c r="K95" s="332">
        <f>'Budget - P1'!K49</f>
        <v>0</v>
      </c>
      <c r="L95" s="205">
        <f>'Budget - P1'!L49</f>
        <v>0</v>
      </c>
      <c r="M95" s="19"/>
      <c r="N95" s="177"/>
      <c r="O95" s="177"/>
      <c r="P95" s="177"/>
      <c r="Q95" s="395" t="str">
        <f t="shared" si="23"/>
        <v>ok</v>
      </c>
      <c r="R95" s="177"/>
      <c r="S95" s="169"/>
      <c r="T95" s="178"/>
      <c r="U95" s="177"/>
      <c r="V95" s="169"/>
      <c r="W95" s="178"/>
      <c r="X95" s="177"/>
      <c r="Y95" s="169"/>
      <c r="Z95" s="178"/>
      <c r="AA95" s="177"/>
      <c r="AB95" s="169"/>
      <c r="AC95" s="178"/>
      <c r="AD95" s="177"/>
      <c r="AE95" s="169"/>
      <c r="AF95" s="178"/>
      <c r="AG95" s="177"/>
      <c r="AH95" s="169"/>
      <c r="AI95" s="178"/>
      <c r="AJ95" s="177"/>
      <c r="AK95" s="169"/>
      <c r="AL95" s="178"/>
      <c r="AM95" s="177"/>
      <c r="AN95" s="169"/>
      <c r="AO95" s="178"/>
      <c r="AP95" s="177"/>
      <c r="AQ95" s="169"/>
      <c r="AR95" s="178"/>
      <c r="AS95" s="177"/>
      <c r="AT95" s="169"/>
      <c r="AU95" s="178"/>
      <c r="AV95" s="177"/>
      <c r="AW95" s="169"/>
      <c r="AX95" s="178"/>
      <c r="AY95" s="177"/>
      <c r="AZ95" s="169"/>
      <c r="BA95" s="178"/>
      <c r="BB95" s="13"/>
      <c r="BC95" s="26"/>
      <c r="BD95" s="27"/>
      <c r="BE95" s="13"/>
      <c r="BF95" s="26"/>
      <c r="BG95" s="27"/>
      <c r="BH95" s="13"/>
      <c r="BI95" s="26"/>
      <c r="BJ95" s="27"/>
      <c r="BL95" s="43"/>
    </row>
    <row r="96" spans="1:64" ht="14.5" x14ac:dyDescent="0.35">
      <c r="A96" s="13"/>
      <c r="B96" s="340" t="str">
        <f>'Budget - P1'!B50</f>
        <v>P1.C.1.02</v>
      </c>
      <c r="C96" s="267">
        <f>'Budget - P1'!C50</f>
        <v>0</v>
      </c>
      <c r="D96" s="329">
        <f>'Budget - P1'!D50</f>
        <v>0</v>
      </c>
      <c r="E96" s="267">
        <f>'Budget - P1'!E50</f>
        <v>0</v>
      </c>
      <c r="F96" s="319">
        <f>'Budget - P1'!F50</f>
        <v>0</v>
      </c>
      <c r="G96" s="23">
        <f>'Budget - P1'!G50</f>
        <v>0</v>
      </c>
      <c r="H96" s="23">
        <f>'Budget - P1'!H50</f>
        <v>0</v>
      </c>
      <c r="I96" s="55">
        <f>'Budget - P1'!I50</f>
        <v>0</v>
      </c>
      <c r="J96" s="202">
        <f>'Budget - P1'!J50</f>
        <v>0</v>
      </c>
      <c r="K96" s="37">
        <f>'Budget - P1'!K50</f>
        <v>0</v>
      </c>
      <c r="L96" s="205">
        <f>'Budget - P1'!L50</f>
        <v>0</v>
      </c>
      <c r="M96" s="19"/>
      <c r="N96" s="177"/>
      <c r="O96" s="177"/>
      <c r="P96" s="177"/>
      <c r="Q96" s="395" t="str">
        <f t="shared" si="23"/>
        <v>ok</v>
      </c>
      <c r="R96" s="177"/>
      <c r="S96" s="169"/>
      <c r="T96" s="178"/>
      <c r="U96" s="177"/>
      <c r="V96" s="169"/>
      <c r="W96" s="178"/>
      <c r="X96" s="177"/>
      <c r="Y96" s="169"/>
      <c r="Z96" s="178"/>
      <c r="AA96" s="177"/>
      <c r="AB96" s="169"/>
      <c r="AC96" s="178"/>
      <c r="AD96" s="177"/>
      <c r="AE96" s="169"/>
      <c r="AF96" s="178"/>
      <c r="AG96" s="177"/>
      <c r="AH96" s="169"/>
      <c r="AI96" s="178"/>
      <c r="AJ96" s="177"/>
      <c r="AK96" s="169"/>
      <c r="AL96" s="178"/>
      <c r="AM96" s="177"/>
      <c r="AN96" s="169"/>
      <c r="AO96" s="178"/>
      <c r="AP96" s="177"/>
      <c r="AQ96" s="169"/>
      <c r="AR96" s="178"/>
      <c r="AS96" s="177"/>
      <c r="AT96" s="169"/>
      <c r="AU96" s="178"/>
      <c r="AV96" s="177"/>
      <c r="AW96" s="169"/>
      <c r="AX96" s="178"/>
      <c r="AY96" s="177"/>
      <c r="AZ96" s="169"/>
      <c r="BA96" s="178"/>
      <c r="BB96" s="13"/>
      <c r="BC96" s="26"/>
      <c r="BD96" s="27"/>
      <c r="BE96" s="13"/>
      <c r="BF96" s="26"/>
      <c r="BG96" s="27"/>
      <c r="BH96" s="13"/>
      <c r="BI96" s="26"/>
      <c r="BJ96" s="27"/>
      <c r="BL96" s="43"/>
    </row>
    <row r="97" spans="1:64" ht="14.5" outlineLevel="1" x14ac:dyDescent="0.35">
      <c r="A97" s="13"/>
      <c r="B97" s="340" t="str">
        <f>'Budget - P1'!B51</f>
        <v>P1.C.1.03</v>
      </c>
      <c r="C97" s="267">
        <f>'Budget - P1'!C51</f>
        <v>0</v>
      </c>
      <c r="D97" s="329">
        <f>'Budget - P1'!D51</f>
        <v>0</v>
      </c>
      <c r="E97" s="267">
        <f>'Budget - P1'!E51</f>
        <v>0</v>
      </c>
      <c r="F97" s="319">
        <f>'Budget - P1'!F51</f>
        <v>0</v>
      </c>
      <c r="G97" s="23">
        <f>'Budget - P1'!G51</f>
        <v>0</v>
      </c>
      <c r="H97" s="23">
        <f>'Budget - P1'!H51</f>
        <v>0</v>
      </c>
      <c r="I97" s="55">
        <f>'Budget - P1'!I51</f>
        <v>0</v>
      </c>
      <c r="J97" s="202">
        <f>'Budget - P1'!J51</f>
        <v>0</v>
      </c>
      <c r="K97" s="37">
        <f>'Budget - P1'!K51</f>
        <v>0</v>
      </c>
      <c r="L97" s="205">
        <f>'Budget - P1'!L51</f>
        <v>0</v>
      </c>
      <c r="M97" s="19"/>
      <c r="N97" s="177"/>
      <c r="O97" s="177"/>
      <c r="P97" s="177"/>
      <c r="Q97" s="395" t="str">
        <f t="shared" si="23"/>
        <v>ok</v>
      </c>
      <c r="R97" s="177"/>
      <c r="S97" s="169"/>
      <c r="T97" s="178"/>
      <c r="U97" s="177"/>
      <c r="V97" s="169"/>
      <c r="W97" s="178"/>
      <c r="X97" s="177"/>
      <c r="Y97" s="169"/>
      <c r="Z97" s="178"/>
      <c r="AA97" s="177"/>
      <c r="AB97" s="169"/>
      <c r="AC97" s="178"/>
      <c r="AD97" s="177"/>
      <c r="AE97" s="169"/>
      <c r="AF97" s="178"/>
      <c r="AG97" s="177"/>
      <c r="AH97" s="169"/>
      <c r="AI97" s="178"/>
      <c r="AJ97" s="177"/>
      <c r="AK97" s="169"/>
      <c r="AL97" s="178"/>
      <c r="AM97" s="177"/>
      <c r="AN97" s="169"/>
      <c r="AO97" s="178"/>
      <c r="AP97" s="177"/>
      <c r="AQ97" s="169"/>
      <c r="AR97" s="178"/>
      <c r="AS97" s="177"/>
      <c r="AT97" s="169"/>
      <c r="AU97" s="178"/>
      <c r="AV97" s="177"/>
      <c r="AW97" s="169"/>
      <c r="AX97" s="178"/>
      <c r="AY97" s="177"/>
      <c r="AZ97" s="169"/>
      <c r="BA97" s="178"/>
      <c r="BB97" s="13"/>
      <c r="BC97" s="26"/>
      <c r="BD97" s="27"/>
      <c r="BE97" s="13"/>
      <c r="BF97" s="26"/>
      <c r="BG97" s="27"/>
      <c r="BH97" s="13"/>
      <c r="BI97" s="26"/>
      <c r="BJ97" s="27"/>
      <c r="BL97" s="43"/>
    </row>
    <row r="98" spans="1:64" ht="14.5" outlineLevel="1" x14ac:dyDescent="0.35">
      <c r="A98" s="13"/>
      <c r="B98" s="340" t="str">
        <f>'Budget - P1'!B52</f>
        <v>P1.C.1.04</v>
      </c>
      <c r="C98" s="267">
        <f>'Budget - P1'!C52</f>
        <v>0</v>
      </c>
      <c r="D98" s="329">
        <f>'Budget - P1'!D52</f>
        <v>0</v>
      </c>
      <c r="E98" s="267">
        <f>'Budget - P1'!E52</f>
        <v>0</v>
      </c>
      <c r="F98" s="319">
        <f>'Budget - P1'!F52</f>
        <v>0</v>
      </c>
      <c r="G98" s="23">
        <f>'Budget - P1'!G52</f>
        <v>0</v>
      </c>
      <c r="H98" s="23">
        <f>'Budget - P1'!H52</f>
        <v>0</v>
      </c>
      <c r="I98" s="55">
        <f>'Budget - P1'!I52</f>
        <v>0</v>
      </c>
      <c r="J98" s="202">
        <f>'Budget - P1'!J52</f>
        <v>0</v>
      </c>
      <c r="K98" s="37">
        <f>'Budget - P1'!K52</f>
        <v>0</v>
      </c>
      <c r="L98" s="205">
        <f>'Budget - P1'!L52</f>
        <v>0</v>
      </c>
      <c r="M98" s="19"/>
      <c r="N98" s="177"/>
      <c r="O98" s="177"/>
      <c r="P98" s="177"/>
      <c r="Q98" s="395" t="str">
        <f t="shared" si="23"/>
        <v>ok</v>
      </c>
      <c r="R98" s="177"/>
      <c r="S98" s="169"/>
      <c r="T98" s="178"/>
      <c r="U98" s="177"/>
      <c r="V98" s="169"/>
      <c r="W98" s="178"/>
      <c r="X98" s="177"/>
      <c r="Y98" s="169"/>
      <c r="Z98" s="178"/>
      <c r="AA98" s="177"/>
      <c r="AB98" s="169"/>
      <c r="AC98" s="178"/>
      <c r="AD98" s="177"/>
      <c r="AE98" s="169"/>
      <c r="AF98" s="178"/>
      <c r="AG98" s="177"/>
      <c r="AH98" s="169"/>
      <c r="AI98" s="178"/>
      <c r="AJ98" s="177"/>
      <c r="AK98" s="169"/>
      <c r="AL98" s="178"/>
      <c r="AM98" s="177"/>
      <c r="AN98" s="169"/>
      <c r="AO98" s="178"/>
      <c r="AP98" s="177"/>
      <c r="AQ98" s="169"/>
      <c r="AR98" s="178"/>
      <c r="AS98" s="177"/>
      <c r="AT98" s="169"/>
      <c r="AU98" s="178"/>
      <c r="AV98" s="177"/>
      <c r="AW98" s="169"/>
      <c r="AX98" s="178"/>
      <c r="AY98" s="177"/>
      <c r="AZ98" s="169"/>
      <c r="BA98" s="178"/>
      <c r="BB98" s="13"/>
      <c r="BC98" s="26"/>
      <c r="BD98" s="27"/>
      <c r="BE98" s="13"/>
      <c r="BF98" s="26"/>
      <c r="BG98" s="27"/>
      <c r="BH98" s="13"/>
      <c r="BI98" s="26"/>
      <c r="BJ98" s="27"/>
      <c r="BL98" s="43"/>
    </row>
    <row r="99" spans="1:64" ht="14.5" outlineLevel="1" x14ac:dyDescent="0.35">
      <c r="A99" s="13"/>
      <c r="B99" s="340" t="str">
        <f>'Budget - P1'!B53</f>
        <v>P1.C.1.05</v>
      </c>
      <c r="C99" s="267">
        <f>'Budget - P1'!C53</f>
        <v>0</v>
      </c>
      <c r="D99" s="329">
        <f>'Budget - P1'!D53</f>
        <v>0</v>
      </c>
      <c r="E99" s="267">
        <f>'Budget - P1'!E53</f>
        <v>0</v>
      </c>
      <c r="F99" s="319">
        <f>'Budget - P1'!F53</f>
        <v>0</v>
      </c>
      <c r="G99" s="23">
        <f>'Budget - P1'!G53</f>
        <v>0</v>
      </c>
      <c r="H99" s="23">
        <f>'Budget - P1'!H53</f>
        <v>0</v>
      </c>
      <c r="I99" s="55">
        <f>'Budget - P1'!I53</f>
        <v>0</v>
      </c>
      <c r="J99" s="202">
        <f>'Budget - P1'!J53</f>
        <v>0</v>
      </c>
      <c r="K99" s="37">
        <f>'Budget - P1'!K53</f>
        <v>0</v>
      </c>
      <c r="L99" s="205">
        <f>'Budget - P1'!L53</f>
        <v>0</v>
      </c>
      <c r="M99" s="19"/>
      <c r="N99" s="177"/>
      <c r="O99" s="177"/>
      <c r="P99" s="177"/>
      <c r="Q99" s="395" t="str">
        <f t="shared" si="23"/>
        <v>ok</v>
      </c>
      <c r="R99" s="177"/>
      <c r="S99" s="169"/>
      <c r="T99" s="178"/>
      <c r="U99" s="177"/>
      <c r="V99" s="169"/>
      <c r="W99" s="178"/>
      <c r="X99" s="177"/>
      <c r="Y99" s="169"/>
      <c r="Z99" s="178"/>
      <c r="AA99" s="177"/>
      <c r="AB99" s="169"/>
      <c r="AC99" s="178"/>
      <c r="AD99" s="177"/>
      <c r="AE99" s="169"/>
      <c r="AF99" s="178"/>
      <c r="AG99" s="177"/>
      <c r="AH99" s="169"/>
      <c r="AI99" s="178"/>
      <c r="AJ99" s="177"/>
      <c r="AK99" s="169"/>
      <c r="AL99" s="178"/>
      <c r="AM99" s="177"/>
      <c r="AN99" s="169"/>
      <c r="AO99" s="178"/>
      <c r="AP99" s="177"/>
      <c r="AQ99" s="169"/>
      <c r="AR99" s="178"/>
      <c r="AS99" s="177"/>
      <c r="AT99" s="169"/>
      <c r="AU99" s="178"/>
      <c r="AV99" s="177"/>
      <c r="AW99" s="169"/>
      <c r="AX99" s="178"/>
      <c r="AY99" s="177"/>
      <c r="AZ99" s="169"/>
      <c r="BA99" s="178"/>
      <c r="BB99" s="13"/>
      <c r="BC99" s="26"/>
      <c r="BD99" s="27"/>
      <c r="BE99" s="13"/>
      <c r="BF99" s="26"/>
      <c r="BG99" s="27"/>
      <c r="BH99" s="13"/>
      <c r="BI99" s="26"/>
      <c r="BJ99" s="27"/>
      <c r="BL99" s="43"/>
    </row>
    <row r="100" spans="1:64" ht="14.5" outlineLevel="1" x14ac:dyDescent="0.35">
      <c r="A100" s="13"/>
      <c r="B100" s="340" t="str">
        <f>'Budget - P1'!B54</f>
        <v>P1.C.1.06</v>
      </c>
      <c r="C100" s="267">
        <f>'Budget - P1'!C54</f>
        <v>0</v>
      </c>
      <c r="D100" s="329">
        <f>'Budget - P1'!D54</f>
        <v>0</v>
      </c>
      <c r="E100" s="267">
        <f>'Budget - P1'!E54</f>
        <v>0</v>
      </c>
      <c r="F100" s="319">
        <f>'Budget - P1'!F54</f>
        <v>0</v>
      </c>
      <c r="G100" s="23">
        <f>'Budget - P1'!G54</f>
        <v>0</v>
      </c>
      <c r="H100" s="23">
        <f>'Budget - P1'!H54</f>
        <v>0</v>
      </c>
      <c r="I100" s="55">
        <f>'Budget - P1'!I54</f>
        <v>0</v>
      </c>
      <c r="J100" s="202">
        <f>'Budget - P1'!J54</f>
        <v>0</v>
      </c>
      <c r="K100" s="37">
        <f>'Budget - P1'!K54</f>
        <v>0</v>
      </c>
      <c r="L100" s="205">
        <f>'Budget - P1'!L54</f>
        <v>0</v>
      </c>
      <c r="M100" s="19"/>
      <c r="N100" s="177"/>
      <c r="O100" s="177"/>
      <c r="P100" s="177"/>
      <c r="Q100" s="395" t="str">
        <f t="shared" si="23"/>
        <v>ok</v>
      </c>
      <c r="R100" s="177"/>
      <c r="S100" s="169"/>
      <c r="T100" s="178"/>
      <c r="U100" s="177"/>
      <c r="V100" s="169"/>
      <c r="W100" s="178"/>
      <c r="X100" s="177"/>
      <c r="Y100" s="169"/>
      <c r="Z100" s="178"/>
      <c r="AA100" s="177"/>
      <c r="AB100" s="169"/>
      <c r="AC100" s="178"/>
      <c r="AD100" s="177"/>
      <c r="AE100" s="169"/>
      <c r="AF100" s="178"/>
      <c r="AG100" s="177"/>
      <c r="AH100" s="169"/>
      <c r="AI100" s="178"/>
      <c r="AJ100" s="177"/>
      <c r="AK100" s="169"/>
      <c r="AL100" s="178"/>
      <c r="AM100" s="177"/>
      <c r="AN100" s="169"/>
      <c r="AO100" s="178"/>
      <c r="AP100" s="177"/>
      <c r="AQ100" s="169"/>
      <c r="AR100" s="178"/>
      <c r="AS100" s="177"/>
      <c r="AT100" s="169"/>
      <c r="AU100" s="178"/>
      <c r="AV100" s="177"/>
      <c r="AW100" s="169"/>
      <c r="AX100" s="178"/>
      <c r="AY100" s="177"/>
      <c r="AZ100" s="169"/>
      <c r="BA100" s="178"/>
      <c r="BB100" s="13"/>
      <c r="BC100" s="26"/>
      <c r="BD100" s="27"/>
      <c r="BE100" s="13"/>
      <c r="BF100" s="26"/>
      <c r="BG100" s="27"/>
      <c r="BH100" s="13"/>
      <c r="BI100" s="26"/>
      <c r="BJ100" s="27"/>
      <c r="BL100" s="43"/>
    </row>
    <row r="101" spans="1:64" ht="14.5" outlineLevel="1" x14ac:dyDescent="0.35">
      <c r="A101" s="13"/>
      <c r="B101" s="340" t="str">
        <f>'Budget - P1'!B55</f>
        <v>P1.C.1.07</v>
      </c>
      <c r="C101" s="267">
        <f>'Budget - P1'!C55</f>
        <v>0</v>
      </c>
      <c r="D101" s="329">
        <f>'Budget - P1'!D55</f>
        <v>0</v>
      </c>
      <c r="E101" s="267">
        <f>'Budget - P1'!E55</f>
        <v>0</v>
      </c>
      <c r="F101" s="319">
        <f>'Budget - P1'!F55</f>
        <v>0</v>
      </c>
      <c r="G101" s="23">
        <f>'Budget - P1'!G55</f>
        <v>0</v>
      </c>
      <c r="H101" s="23">
        <f>'Budget - P1'!H55</f>
        <v>0</v>
      </c>
      <c r="I101" s="55">
        <f>'Budget - P1'!I55</f>
        <v>0</v>
      </c>
      <c r="J101" s="202">
        <f>'Budget - P1'!J55</f>
        <v>0</v>
      </c>
      <c r="K101" s="37">
        <f>'Budget - P1'!K55</f>
        <v>0</v>
      </c>
      <c r="L101" s="205">
        <f>'Budget - P1'!L55</f>
        <v>0</v>
      </c>
      <c r="M101" s="19"/>
      <c r="N101" s="177"/>
      <c r="O101" s="177"/>
      <c r="P101" s="177"/>
      <c r="Q101" s="395" t="str">
        <f t="shared" si="23"/>
        <v>ok</v>
      </c>
      <c r="R101" s="177"/>
      <c r="S101" s="169"/>
      <c r="T101" s="178"/>
      <c r="U101" s="177"/>
      <c r="V101" s="169"/>
      <c r="W101" s="178"/>
      <c r="X101" s="177"/>
      <c r="Y101" s="169"/>
      <c r="Z101" s="178"/>
      <c r="AA101" s="177"/>
      <c r="AB101" s="169"/>
      <c r="AC101" s="178"/>
      <c r="AD101" s="177"/>
      <c r="AE101" s="169"/>
      <c r="AF101" s="178"/>
      <c r="AG101" s="177"/>
      <c r="AH101" s="169"/>
      <c r="AI101" s="178"/>
      <c r="AJ101" s="177"/>
      <c r="AK101" s="169"/>
      <c r="AL101" s="178"/>
      <c r="AM101" s="177"/>
      <c r="AN101" s="169"/>
      <c r="AO101" s="178"/>
      <c r="AP101" s="177"/>
      <c r="AQ101" s="169"/>
      <c r="AR101" s="178"/>
      <c r="AS101" s="177"/>
      <c r="AT101" s="169"/>
      <c r="AU101" s="178"/>
      <c r="AV101" s="177"/>
      <c r="AW101" s="169"/>
      <c r="AX101" s="178"/>
      <c r="AY101" s="177"/>
      <c r="AZ101" s="169"/>
      <c r="BA101" s="178"/>
      <c r="BB101" s="13"/>
      <c r="BC101" s="26"/>
      <c r="BD101" s="27"/>
      <c r="BE101" s="13"/>
      <c r="BF101" s="26"/>
      <c r="BG101" s="27"/>
      <c r="BH101" s="13"/>
      <c r="BI101" s="26"/>
      <c r="BJ101" s="27"/>
      <c r="BL101" s="43"/>
    </row>
    <row r="102" spans="1:64" ht="14.5" outlineLevel="1" x14ac:dyDescent="0.35">
      <c r="A102" s="13"/>
      <c r="B102" s="340" t="str">
        <f>'Budget - P1'!B56</f>
        <v>P1.C.1.08</v>
      </c>
      <c r="C102" s="267">
        <f>'Budget - P1'!C56</f>
        <v>0</v>
      </c>
      <c r="D102" s="329">
        <f>'Budget - P1'!D56</f>
        <v>0</v>
      </c>
      <c r="E102" s="267">
        <f>'Budget - P1'!E56</f>
        <v>0</v>
      </c>
      <c r="F102" s="319">
        <f>'Budget - P1'!F56</f>
        <v>0</v>
      </c>
      <c r="G102" s="23">
        <f>'Budget - P1'!G56</f>
        <v>0</v>
      </c>
      <c r="H102" s="23">
        <f>'Budget - P1'!H56</f>
        <v>0</v>
      </c>
      <c r="I102" s="55">
        <f>'Budget - P1'!I56</f>
        <v>0</v>
      </c>
      <c r="J102" s="202">
        <f>'Budget - P1'!J56</f>
        <v>0</v>
      </c>
      <c r="K102" s="37">
        <f>'Budget - P1'!K56</f>
        <v>0</v>
      </c>
      <c r="L102" s="205">
        <f>'Budget - P1'!L56</f>
        <v>0</v>
      </c>
      <c r="M102" s="19"/>
      <c r="N102" s="177"/>
      <c r="O102" s="177"/>
      <c r="P102" s="177"/>
      <c r="Q102" s="395" t="str">
        <f t="shared" si="23"/>
        <v>ok</v>
      </c>
      <c r="R102" s="177"/>
      <c r="S102" s="169"/>
      <c r="T102" s="178"/>
      <c r="U102" s="177"/>
      <c r="V102" s="169"/>
      <c r="W102" s="178"/>
      <c r="X102" s="177"/>
      <c r="Y102" s="169"/>
      <c r="Z102" s="178"/>
      <c r="AA102" s="177"/>
      <c r="AB102" s="169"/>
      <c r="AC102" s="178"/>
      <c r="AD102" s="177"/>
      <c r="AE102" s="169"/>
      <c r="AF102" s="178"/>
      <c r="AG102" s="177"/>
      <c r="AH102" s="169"/>
      <c r="AI102" s="178"/>
      <c r="AJ102" s="177"/>
      <c r="AK102" s="169"/>
      <c r="AL102" s="178"/>
      <c r="AM102" s="177"/>
      <c r="AN102" s="169"/>
      <c r="AO102" s="178"/>
      <c r="AP102" s="177"/>
      <c r="AQ102" s="169"/>
      <c r="AR102" s="178"/>
      <c r="AS102" s="177"/>
      <c r="AT102" s="169"/>
      <c r="AU102" s="178"/>
      <c r="AV102" s="177"/>
      <c r="AW102" s="169"/>
      <c r="AX102" s="178"/>
      <c r="AY102" s="177"/>
      <c r="AZ102" s="169"/>
      <c r="BA102" s="178"/>
      <c r="BB102" s="13"/>
      <c r="BC102" s="26"/>
      <c r="BD102" s="27"/>
      <c r="BE102" s="13"/>
      <c r="BF102" s="26"/>
      <c r="BG102" s="27"/>
      <c r="BH102" s="13"/>
      <c r="BI102" s="26"/>
      <c r="BJ102" s="27"/>
      <c r="BL102" s="43"/>
    </row>
    <row r="103" spans="1:64" ht="14.5" outlineLevel="1" x14ac:dyDescent="0.35">
      <c r="A103" s="13"/>
      <c r="B103" s="340" t="str">
        <f>'Budget - P1'!B57</f>
        <v>P1.C.1.09</v>
      </c>
      <c r="C103" s="328">
        <f>'Budget - P1'!C57</f>
        <v>0</v>
      </c>
      <c r="D103" s="329">
        <f>'Budget - P1'!D57</f>
        <v>0</v>
      </c>
      <c r="E103" s="267">
        <f>'Budget - P1'!E57</f>
        <v>0</v>
      </c>
      <c r="F103" s="319">
        <f>'Budget - P1'!F57</f>
        <v>0</v>
      </c>
      <c r="G103" s="23">
        <f>'Budget - P1'!G57</f>
        <v>0</v>
      </c>
      <c r="H103" s="23">
        <f>'Budget - P1'!H57</f>
        <v>0</v>
      </c>
      <c r="I103" s="55">
        <f>'Budget - P1'!I57</f>
        <v>0</v>
      </c>
      <c r="J103" s="202">
        <f>'Budget - P1'!J57</f>
        <v>0</v>
      </c>
      <c r="K103" s="37">
        <f>'Budget - P1'!K57</f>
        <v>0</v>
      </c>
      <c r="L103" s="205">
        <f>'Budget - P1'!L57</f>
        <v>0</v>
      </c>
      <c r="M103" s="19"/>
      <c r="N103" s="177"/>
      <c r="O103" s="177"/>
      <c r="P103" s="177"/>
      <c r="Q103" s="395" t="str">
        <f t="shared" si="23"/>
        <v>ok</v>
      </c>
      <c r="R103" s="177"/>
      <c r="S103" s="169"/>
      <c r="T103" s="178"/>
      <c r="U103" s="177"/>
      <c r="V103" s="169"/>
      <c r="W103" s="178"/>
      <c r="X103" s="177"/>
      <c r="Y103" s="169"/>
      <c r="Z103" s="178"/>
      <c r="AA103" s="177"/>
      <c r="AB103" s="169"/>
      <c r="AC103" s="178"/>
      <c r="AD103" s="177"/>
      <c r="AE103" s="169"/>
      <c r="AF103" s="178"/>
      <c r="AG103" s="177"/>
      <c r="AH103" s="169"/>
      <c r="AI103" s="178"/>
      <c r="AJ103" s="177"/>
      <c r="AK103" s="169"/>
      <c r="AL103" s="178"/>
      <c r="AM103" s="177"/>
      <c r="AN103" s="169"/>
      <c r="AO103" s="178"/>
      <c r="AP103" s="177"/>
      <c r="AQ103" s="169"/>
      <c r="AR103" s="178"/>
      <c r="AS103" s="177"/>
      <c r="AT103" s="169"/>
      <c r="AU103" s="178"/>
      <c r="AV103" s="177"/>
      <c r="AW103" s="169"/>
      <c r="AX103" s="178"/>
      <c r="AY103" s="177"/>
      <c r="AZ103" s="169"/>
      <c r="BA103" s="178"/>
      <c r="BB103" s="13"/>
      <c r="BC103" s="26"/>
      <c r="BD103" s="27"/>
      <c r="BE103" s="13"/>
      <c r="BF103" s="26"/>
      <c r="BG103" s="27"/>
      <c r="BH103" s="13"/>
      <c r="BI103" s="26"/>
      <c r="BJ103" s="27"/>
      <c r="BL103" s="43"/>
    </row>
    <row r="104" spans="1:64" ht="14.5" outlineLevel="1" x14ac:dyDescent="0.35">
      <c r="A104" s="13"/>
      <c r="B104" s="340" t="str">
        <f>'Budget - P1'!B58</f>
        <v>P1.C.1.10</v>
      </c>
      <c r="C104" s="267">
        <f>'Budget - P1'!C58</f>
        <v>0</v>
      </c>
      <c r="D104" s="329">
        <f>'Budget - P1'!D58</f>
        <v>0</v>
      </c>
      <c r="E104" s="328">
        <f>'Budget - P1'!E58</f>
        <v>0</v>
      </c>
      <c r="F104" s="326">
        <f>'Budget - P1'!F58</f>
        <v>0</v>
      </c>
      <c r="G104" s="303">
        <f>'Budget - P1'!G58</f>
        <v>0</v>
      </c>
      <c r="H104" s="303">
        <f>'Budget - P1'!H58</f>
        <v>0</v>
      </c>
      <c r="I104" s="308">
        <f>'Budget - P1'!I58</f>
        <v>0</v>
      </c>
      <c r="J104" s="345">
        <f>'Budget - P1'!J58</f>
        <v>0</v>
      </c>
      <c r="K104" s="312">
        <f>'Budget - P1'!K58</f>
        <v>0</v>
      </c>
      <c r="L104" s="205">
        <f>'Budget - P1'!L58</f>
        <v>0</v>
      </c>
      <c r="M104" s="19"/>
      <c r="N104" s="177"/>
      <c r="O104" s="177"/>
      <c r="P104" s="177"/>
      <c r="Q104" s="395" t="str">
        <f t="shared" si="23"/>
        <v>ok</v>
      </c>
      <c r="R104" s="177"/>
      <c r="S104" s="169"/>
      <c r="T104" s="178"/>
      <c r="U104" s="177"/>
      <c r="V104" s="169"/>
      <c r="W104" s="178"/>
      <c r="X104" s="177"/>
      <c r="Y104" s="169"/>
      <c r="Z104" s="178"/>
      <c r="AA104" s="177"/>
      <c r="AB104" s="169"/>
      <c r="AC104" s="178"/>
      <c r="AD104" s="177"/>
      <c r="AE104" s="169"/>
      <c r="AF104" s="178"/>
      <c r="AG104" s="177"/>
      <c r="AH104" s="169"/>
      <c r="AI104" s="178"/>
      <c r="AJ104" s="177"/>
      <c r="AK104" s="169"/>
      <c r="AL104" s="178"/>
      <c r="AM104" s="177"/>
      <c r="AN104" s="169"/>
      <c r="AO104" s="178"/>
      <c r="AP104" s="177"/>
      <c r="AQ104" s="169"/>
      <c r="AR104" s="178"/>
      <c r="AS104" s="177"/>
      <c r="AT104" s="169"/>
      <c r="AU104" s="178"/>
      <c r="AV104" s="177"/>
      <c r="AW104" s="169"/>
      <c r="AX104" s="178"/>
      <c r="AY104" s="177"/>
      <c r="AZ104" s="169"/>
      <c r="BA104" s="178"/>
      <c r="BB104" s="13"/>
      <c r="BC104" s="26"/>
      <c r="BD104" s="27"/>
      <c r="BE104" s="13"/>
      <c r="BF104" s="26"/>
      <c r="BG104" s="27"/>
      <c r="BH104" s="13"/>
      <c r="BI104" s="26"/>
      <c r="BJ104" s="27"/>
      <c r="BL104" s="152"/>
    </row>
    <row r="105" spans="1:64" ht="15" customHeight="1" x14ac:dyDescent="0.35">
      <c r="A105" s="13"/>
      <c r="B105" s="416" t="str">
        <f>CONCATENATE('Budget - P2'!D2," - ",'Budget consortium'!B82)</f>
        <v>Partner 2 - C.1 Gestion des programmes (Programme management)</v>
      </c>
      <c r="C105" s="417"/>
      <c r="D105" s="417"/>
      <c r="E105" s="417"/>
      <c r="F105" s="417"/>
      <c r="G105" s="417"/>
      <c r="H105" s="417"/>
      <c r="I105" s="417"/>
      <c r="J105" s="417"/>
      <c r="K105" s="417"/>
      <c r="L105" s="418">
        <f>SUM(L106:L115)</f>
        <v>0</v>
      </c>
      <c r="M105" s="20"/>
      <c r="N105" s="418">
        <f t="shared" ref="N105:P105" si="33">SUM(N106:N115)</f>
        <v>0</v>
      </c>
      <c r="O105" s="418">
        <f t="shared" si="33"/>
        <v>0</v>
      </c>
      <c r="P105" s="418">
        <f t="shared" si="33"/>
        <v>0</v>
      </c>
      <c r="Q105" s="395" t="str">
        <f t="shared" si="23"/>
        <v>ok</v>
      </c>
      <c r="R105" s="410"/>
      <c r="S105" s="411"/>
      <c r="T105" s="412"/>
      <c r="U105" s="410"/>
      <c r="V105" s="411"/>
      <c r="W105" s="412"/>
      <c r="X105" s="410"/>
      <c r="Y105" s="411"/>
      <c r="Z105" s="412"/>
      <c r="AA105" s="410"/>
      <c r="AB105" s="411"/>
      <c r="AC105" s="412"/>
      <c r="AD105" s="410"/>
      <c r="AE105" s="411"/>
      <c r="AF105" s="412"/>
      <c r="AG105" s="410"/>
      <c r="AH105" s="411"/>
      <c r="AI105" s="412"/>
      <c r="AJ105" s="410"/>
      <c r="AK105" s="411"/>
      <c r="AL105" s="412"/>
      <c r="AM105" s="410"/>
      <c r="AN105" s="411"/>
      <c r="AO105" s="412"/>
      <c r="AP105" s="410"/>
      <c r="AQ105" s="411"/>
      <c r="AR105" s="412"/>
      <c r="AS105" s="410"/>
      <c r="AT105" s="411"/>
      <c r="AU105" s="412"/>
      <c r="AV105" s="410"/>
      <c r="AW105" s="411"/>
      <c r="AX105" s="412"/>
      <c r="AY105" s="410"/>
      <c r="AZ105" s="411"/>
      <c r="BA105" s="412"/>
      <c r="BB105" s="13"/>
      <c r="BC105" s="413"/>
      <c r="BD105" s="414"/>
      <c r="BE105" s="13"/>
      <c r="BF105" s="413"/>
      <c r="BG105" s="414"/>
      <c r="BH105" s="13"/>
      <c r="BI105" s="413"/>
      <c r="BJ105" s="414"/>
      <c r="BL105" s="415"/>
    </row>
    <row r="106" spans="1:64" ht="14.5" x14ac:dyDescent="0.35">
      <c r="A106" s="13"/>
      <c r="B106" s="340" t="str">
        <f>'Budget - P2'!B49</f>
        <v>P2.C.1.01</v>
      </c>
      <c r="C106" s="267">
        <f>'Budget - P2'!C49</f>
        <v>0</v>
      </c>
      <c r="D106" s="329">
        <f>'Budget - P2'!D49</f>
        <v>0</v>
      </c>
      <c r="E106" s="329">
        <f>'Budget - P2'!E49</f>
        <v>0</v>
      </c>
      <c r="F106" s="325">
        <f>'Budget - P2'!F49</f>
        <v>0</v>
      </c>
      <c r="G106" s="302">
        <f>'Budget - P2'!G49</f>
        <v>0</v>
      </c>
      <c r="H106" s="302">
        <f>'Budget - P2'!H49</f>
        <v>0</v>
      </c>
      <c r="I106" s="330">
        <f>'Budget - P2'!I49</f>
        <v>0</v>
      </c>
      <c r="J106" s="331">
        <f>'Budget - P2'!J49</f>
        <v>0</v>
      </c>
      <c r="K106" s="332">
        <f>'Budget - P2'!K49</f>
        <v>0</v>
      </c>
      <c r="L106" s="205">
        <f>'Budget - P2'!L49</f>
        <v>0</v>
      </c>
      <c r="M106" s="19"/>
      <c r="N106" s="177"/>
      <c r="O106" s="177"/>
      <c r="P106" s="177"/>
      <c r="Q106" s="395" t="str">
        <f t="shared" si="23"/>
        <v>ok</v>
      </c>
      <c r="R106" s="177"/>
      <c r="S106" s="169"/>
      <c r="T106" s="178"/>
      <c r="U106" s="177"/>
      <c r="V106" s="169"/>
      <c r="W106" s="178"/>
      <c r="X106" s="177"/>
      <c r="Y106" s="169"/>
      <c r="Z106" s="178"/>
      <c r="AA106" s="177"/>
      <c r="AB106" s="169"/>
      <c r="AC106" s="178"/>
      <c r="AD106" s="177"/>
      <c r="AE106" s="169"/>
      <c r="AF106" s="178"/>
      <c r="AG106" s="177"/>
      <c r="AH106" s="169"/>
      <c r="AI106" s="178"/>
      <c r="AJ106" s="177"/>
      <c r="AK106" s="169"/>
      <c r="AL106" s="178"/>
      <c r="AM106" s="177"/>
      <c r="AN106" s="169"/>
      <c r="AO106" s="178"/>
      <c r="AP106" s="177"/>
      <c r="AQ106" s="169"/>
      <c r="AR106" s="178"/>
      <c r="AS106" s="177"/>
      <c r="AT106" s="169"/>
      <c r="AU106" s="178"/>
      <c r="AV106" s="177"/>
      <c r="AW106" s="169"/>
      <c r="AX106" s="178"/>
      <c r="AY106" s="177"/>
      <c r="AZ106" s="169"/>
      <c r="BA106" s="178"/>
      <c r="BB106" s="13"/>
      <c r="BC106" s="26"/>
      <c r="BD106" s="27"/>
      <c r="BE106" s="13"/>
      <c r="BF106" s="26"/>
      <c r="BG106" s="27"/>
      <c r="BH106" s="13"/>
      <c r="BI106" s="26"/>
      <c r="BJ106" s="27"/>
      <c r="BL106" s="43"/>
    </row>
    <row r="107" spans="1:64" ht="14.5" x14ac:dyDescent="0.35">
      <c r="A107" s="13"/>
      <c r="B107" s="340" t="str">
        <f>'Budget - P2'!B50</f>
        <v>P2.C.1.02</v>
      </c>
      <c r="C107" s="329">
        <f>'Budget - P2'!C50</f>
        <v>0</v>
      </c>
      <c r="D107" s="329">
        <f>'Budget - P2'!D50</f>
        <v>0</v>
      </c>
      <c r="E107" s="267">
        <f>'Budget - P2'!E50</f>
        <v>0</v>
      </c>
      <c r="F107" s="319">
        <f>'Budget - P2'!F50</f>
        <v>0</v>
      </c>
      <c r="G107" s="23">
        <f>'Budget - P2'!G50</f>
        <v>0</v>
      </c>
      <c r="H107" s="23">
        <f>'Budget - P2'!H50</f>
        <v>0</v>
      </c>
      <c r="I107" s="55">
        <f>'Budget - P2'!I50</f>
        <v>0</v>
      </c>
      <c r="J107" s="202">
        <f>'Budget - P2'!J50</f>
        <v>0</v>
      </c>
      <c r="K107" s="37">
        <f>'Budget - P2'!K50</f>
        <v>0</v>
      </c>
      <c r="L107" s="205">
        <f>'Budget - P2'!L50</f>
        <v>0</v>
      </c>
      <c r="M107" s="19"/>
      <c r="N107" s="177"/>
      <c r="O107" s="177"/>
      <c r="P107" s="177"/>
      <c r="Q107" s="395" t="str">
        <f t="shared" si="23"/>
        <v>ok</v>
      </c>
      <c r="R107" s="177"/>
      <c r="S107" s="169"/>
      <c r="T107" s="178"/>
      <c r="U107" s="177"/>
      <c r="V107" s="169"/>
      <c r="W107" s="178"/>
      <c r="X107" s="177"/>
      <c r="Y107" s="169"/>
      <c r="Z107" s="178"/>
      <c r="AA107" s="177"/>
      <c r="AB107" s="169"/>
      <c r="AC107" s="178"/>
      <c r="AD107" s="177"/>
      <c r="AE107" s="169"/>
      <c r="AF107" s="178"/>
      <c r="AG107" s="177"/>
      <c r="AH107" s="169"/>
      <c r="AI107" s="178"/>
      <c r="AJ107" s="177"/>
      <c r="AK107" s="169"/>
      <c r="AL107" s="178"/>
      <c r="AM107" s="177"/>
      <c r="AN107" s="169"/>
      <c r="AO107" s="178"/>
      <c r="AP107" s="177"/>
      <c r="AQ107" s="169"/>
      <c r="AR107" s="178"/>
      <c r="AS107" s="177"/>
      <c r="AT107" s="169"/>
      <c r="AU107" s="178"/>
      <c r="AV107" s="177"/>
      <c r="AW107" s="169"/>
      <c r="AX107" s="178"/>
      <c r="AY107" s="177"/>
      <c r="AZ107" s="169"/>
      <c r="BA107" s="178"/>
      <c r="BB107" s="13"/>
      <c r="BC107" s="26"/>
      <c r="BD107" s="27"/>
      <c r="BE107" s="13"/>
      <c r="BF107" s="26"/>
      <c r="BG107" s="27"/>
      <c r="BH107" s="13"/>
      <c r="BI107" s="26"/>
      <c r="BJ107" s="27"/>
      <c r="BL107" s="43"/>
    </row>
    <row r="108" spans="1:64" ht="14.5" outlineLevel="1" x14ac:dyDescent="0.35">
      <c r="A108" s="13"/>
      <c r="B108" s="340" t="str">
        <f>'Budget - P2'!B51</f>
        <v>P2.C.1.03</v>
      </c>
      <c r="C108" s="267">
        <f>'Budget - P2'!C51</f>
        <v>0</v>
      </c>
      <c r="D108" s="329">
        <f>'Budget - P2'!D51</f>
        <v>0</v>
      </c>
      <c r="E108" s="267">
        <f>'Budget - P2'!E51</f>
        <v>0</v>
      </c>
      <c r="F108" s="319">
        <f>'Budget - P2'!F51</f>
        <v>0</v>
      </c>
      <c r="G108" s="23">
        <f>'Budget - P2'!G51</f>
        <v>0</v>
      </c>
      <c r="H108" s="23">
        <f>'Budget - P2'!H51</f>
        <v>0</v>
      </c>
      <c r="I108" s="55">
        <f>'Budget - P2'!I51</f>
        <v>0</v>
      </c>
      <c r="J108" s="202">
        <f>'Budget - P2'!J51</f>
        <v>0</v>
      </c>
      <c r="K108" s="37">
        <f>'Budget - P2'!K51</f>
        <v>0</v>
      </c>
      <c r="L108" s="205">
        <f>'Budget - P2'!L51</f>
        <v>0</v>
      </c>
      <c r="M108" s="19"/>
      <c r="N108" s="177"/>
      <c r="O108" s="177"/>
      <c r="P108" s="177"/>
      <c r="Q108" s="395" t="str">
        <f t="shared" si="23"/>
        <v>ok</v>
      </c>
      <c r="R108" s="177"/>
      <c r="S108" s="169"/>
      <c r="T108" s="178"/>
      <c r="U108" s="177"/>
      <c r="V108" s="169"/>
      <c r="W108" s="178"/>
      <c r="X108" s="177"/>
      <c r="Y108" s="169"/>
      <c r="Z108" s="178"/>
      <c r="AA108" s="177"/>
      <c r="AB108" s="169"/>
      <c r="AC108" s="178"/>
      <c r="AD108" s="177"/>
      <c r="AE108" s="169"/>
      <c r="AF108" s="178"/>
      <c r="AG108" s="177"/>
      <c r="AH108" s="169"/>
      <c r="AI108" s="178"/>
      <c r="AJ108" s="177"/>
      <c r="AK108" s="169"/>
      <c r="AL108" s="178"/>
      <c r="AM108" s="177"/>
      <c r="AN108" s="169"/>
      <c r="AO108" s="178"/>
      <c r="AP108" s="177"/>
      <c r="AQ108" s="169"/>
      <c r="AR108" s="178"/>
      <c r="AS108" s="177"/>
      <c r="AT108" s="169"/>
      <c r="AU108" s="178"/>
      <c r="AV108" s="177"/>
      <c r="AW108" s="169"/>
      <c r="AX108" s="178"/>
      <c r="AY108" s="177"/>
      <c r="AZ108" s="169"/>
      <c r="BA108" s="178"/>
      <c r="BB108" s="13"/>
      <c r="BC108" s="26"/>
      <c r="BD108" s="27"/>
      <c r="BE108" s="13"/>
      <c r="BF108" s="26"/>
      <c r="BG108" s="27"/>
      <c r="BH108" s="13"/>
      <c r="BI108" s="26"/>
      <c r="BJ108" s="27"/>
      <c r="BL108" s="43"/>
    </row>
    <row r="109" spans="1:64" ht="14.5" outlineLevel="1" x14ac:dyDescent="0.35">
      <c r="A109" s="13"/>
      <c r="B109" s="340" t="str">
        <f>'Budget - P2'!B52</f>
        <v>P2.C.1.04</v>
      </c>
      <c r="C109" s="267">
        <f>'Budget - P2'!C52</f>
        <v>0</v>
      </c>
      <c r="D109" s="329">
        <f>'Budget - P2'!D52</f>
        <v>0</v>
      </c>
      <c r="E109" s="267">
        <f>'Budget - P2'!E52</f>
        <v>0</v>
      </c>
      <c r="F109" s="319">
        <f>'Budget - P2'!F52</f>
        <v>0</v>
      </c>
      <c r="G109" s="23">
        <f>'Budget - P2'!G52</f>
        <v>0</v>
      </c>
      <c r="H109" s="23">
        <f>'Budget - P2'!H52</f>
        <v>0</v>
      </c>
      <c r="I109" s="55">
        <f>'Budget - P2'!I52</f>
        <v>0</v>
      </c>
      <c r="J109" s="202">
        <f>'Budget - P2'!J52</f>
        <v>0</v>
      </c>
      <c r="K109" s="37">
        <f>'Budget - P2'!K52</f>
        <v>0</v>
      </c>
      <c r="L109" s="205">
        <f>'Budget - P2'!L52</f>
        <v>0</v>
      </c>
      <c r="M109" s="19"/>
      <c r="N109" s="177"/>
      <c r="O109" s="177"/>
      <c r="P109" s="177"/>
      <c r="Q109" s="395" t="str">
        <f t="shared" si="23"/>
        <v>ok</v>
      </c>
      <c r="R109" s="177"/>
      <c r="S109" s="169"/>
      <c r="T109" s="178"/>
      <c r="U109" s="177"/>
      <c r="V109" s="169"/>
      <c r="W109" s="178"/>
      <c r="X109" s="177"/>
      <c r="Y109" s="169"/>
      <c r="Z109" s="178"/>
      <c r="AA109" s="177"/>
      <c r="AB109" s="169"/>
      <c r="AC109" s="178"/>
      <c r="AD109" s="177"/>
      <c r="AE109" s="169"/>
      <c r="AF109" s="178"/>
      <c r="AG109" s="177"/>
      <c r="AH109" s="169"/>
      <c r="AI109" s="178"/>
      <c r="AJ109" s="177"/>
      <c r="AK109" s="169"/>
      <c r="AL109" s="178"/>
      <c r="AM109" s="177"/>
      <c r="AN109" s="169"/>
      <c r="AO109" s="178"/>
      <c r="AP109" s="177"/>
      <c r="AQ109" s="169"/>
      <c r="AR109" s="178"/>
      <c r="AS109" s="177"/>
      <c r="AT109" s="169"/>
      <c r="AU109" s="178"/>
      <c r="AV109" s="177"/>
      <c r="AW109" s="169"/>
      <c r="AX109" s="178"/>
      <c r="AY109" s="177"/>
      <c r="AZ109" s="169"/>
      <c r="BA109" s="178"/>
      <c r="BB109" s="13"/>
      <c r="BC109" s="26"/>
      <c r="BD109" s="27"/>
      <c r="BE109" s="13"/>
      <c r="BF109" s="26"/>
      <c r="BG109" s="27"/>
      <c r="BH109" s="13"/>
      <c r="BI109" s="26"/>
      <c r="BJ109" s="27"/>
      <c r="BL109" s="43"/>
    </row>
    <row r="110" spans="1:64" ht="14.5" outlineLevel="1" x14ac:dyDescent="0.35">
      <c r="A110" s="13"/>
      <c r="B110" s="340" t="str">
        <f>'Budget - P2'!B53</f>
        <v>P2.C.1.05</v>
      </c>
      <c r="C110" s="267">
        <f>'Budget - P2'!C53</f>
        <v>0</v>
      </c>
      <c r="D110" s="329">
        <f>'Budget - P2'!D53</f>
        <v>0</v>
      </c>
      <c r="E110" s="267">
        <f>'Budget - P2'!E53</f>
        <v>0</v>
      </c>
      <c r="F110" s="319">
        <f>'Budget - P2'!F53</f>
        <v>0</v>
      </c>
      <c r="G110" s="23">
        <f>'Budget - P2'!G53</f>
        <v>0</v>
      </c>
      <c r="H110" s="23">
        <f>'Budget - P2'!H53</f>
        <v>0</v>
      </c>
      <c r="I110" s="55">
        <f>'Budget - P2'!I53</f>
        <v>0</v>
      </c>
      <c r="J110" s="202">
        <f>'Budget - P2'!J53</f>
        <v>0</v>
      </c>
      <c r="K110" s="37">
        <f>'Budget - P2'!K53</f>
        <v>0</v>
      </c>
      <c r="L110" s="205">
        <f>'Budget - P2'!L53</f>
        <v>0</v>
      </c>
      <c r="M110" s="19"/>
      <c r="N110" s="177"/>
      <c r="O110" s="177"/>
      <c r="P110" s="177"/>
      <c r="Q110" s="395" t="str">
        <f t="shared" si="23"/>
        <v>ok</v>
      </c>
      <c r="R110" s="177"/>
      <c r="S110" s="169"/>
      <c r="T110" s="178"/>
      <c r="U110" s="177"/>
      <c r="V110" s="169"/>
      <c r="W110" s="178"/>
      <c r="X110" s="177"/>
      <c r="Y110" s="169"/>
      <c r="Z110" s="178"/>
      <c r="AA110" s="177"/>
      <c r="AB110" s="169"/>
      <c r="AC110" s="178"/>
      <c r="AD110" s="177"/>
      <c r="AE110" s="169"/>
      <c r="AF110" s="178"/>
      <c r="AG110" s="177"/>
      <c r="AH110" s="169"/>
      <c r="AI110" s="178"/>
      <c r="AJ110" s="177"/>
      <c r="AK110" s="169"/>
      <c r="AL110" s="178"/>
      <c r="AM110" s="177"/>
      <c r="AN110" s="169"/>
      <c r="AO110" s="178"/>
      <c r="AP110" s="177"/>
      <c r="AQ110" s="169"/>
      <c r="AR110" s="178"/>
      <c r="AS110" s="177"/>
      <c r="AT110" s="169"/>
      <c r="AU110" s="178"/>
      <c r="AV110" s="177"/>
      <c r="AW110" s="169"/>
      <c r="AX110" s="178"/>
      <c r="AY110" s="177"/>
      <c r="AZ110" s="169"/>
      <c r="BA110" s="178"/>
      <c r="BB110" s="13"/>
      <c r="BC110" s="26"/>
      <c r="BD110" s="27"/>
      <c r="BE110" s="13"/>
      <c r="BF110" s="26"/>
      <c r="BG110" s="27"/>
      <c r="BH110" s="13"/>
      <c r="BI110" s="26"/>
      <c r="BJ110" s="27"/>
      <c r="BL110" s="43"/>
    </row>
    <row r="111" spans="1:64" ht="14.5" outlineLevel="1" x14ac:dyDescent="0.35">
      <c r="A111" s="13"/>
      <c r="B111" s="340" t="str">
        <f>'Budget - P2'!B54</f>
        <v>P2.C.1.06</v>
      </c>
      <c r="C111" s="267">
        <f>'Budget - P2'!C54</f>
        <v>0</v>
      </c>
      <c r="D111" s="329">
        <f>'Budget - P2'!D54</f>
        <v>0</v>
      </c>
      <c r="E111" s="267">
        <f>'Budget - P2'!E54</f>
        <v>0</v>
      </c>
      <c r="F111" s="319">
        <f>'Budget - P2'!F54</f>
        <v>0</v>
      </c>
      <c r="G111" s="23">
        <f>'Budget - P2'!G54</f>
        <v>0</v>
      </c>
      <c r="H111" s="23">
        <f>'Budget - P2'!H54</f>
        <v>0</v>
      </c>
      <c r="I111" s="55">
        <f>'Budget - P2'!I54</f>
        <v>0</v>
      </c>
      <c r="J111" s="202">
        <f>'Budget - P2'!J54</f>
        <v>0</v>
      </c>
      <c r="K111" s="37">
        <f>'Budget - P2'!K54</f>
        <v>0</v>
      </c>
      <c r="L111" s="205">
        <f>'Budget - P2'!L54</f>
        <v>0</v>
      </c>
      <c r="M111" s="19"/>
      <c r="N111" s="177"/>
      <c r="O111" s="177"/>
      <c r="P111" s="177"/>
      <c r="Q111" s="395" t="str">
        <f t="shared" si="23"/>
        <v>ok</v>
      </c>
      <c r="R111" s="177"/>
      <c r="S111" s="169"/>
      <c r="T111" s="178"/>
      <c r="U111" s="177"/>
      <c r="V111" s="169"/>
      <c r="W111" s="178"/>
      <c r="X111" s="177"/>
      <c r="Y111" s="169"/>
      <c r="Z111" s="178"/>
      <c r="AA111" s="177"/>
      <c r="AB111" s="169"/>
      <c r="AC111" s="178"/>
      <c r="AD111" s="177"/>
      <c r="AE111" s="169"/>
      <c r="AF111" s="178"/>
      <c r="AG111" s="177"/>
      <c r="AH111" s="169"/>
      <c r="AI111" s="178"/>
      <c r="AJ111" s="177"/>
      <c r="AK111" s="169"/>
      <c r="AL111" s="178"/>
      <c r="AM111" s="177"/>
      <c r="AN111" s="169"/>
      <c r="AO111" s="178"/>
      <c r="AP111" s="177"/>
      <c r="AQ111" s="169"/>
      <c r="AR111" s="178"/>
      <c r="AS111" s="177"/>
      <c r="AT111" s="169"/>
      <c r="AU111" s="178"/>
      <c r="AV111" s="177"/>
      <c r="AW111" s="169"/>
      <c r="AX111" s="178"/>
      <c r="AY111" s="177"/>
      <c r="AZ111" s="169"/>
      <c r="BA111" s="178"/>
      <c r="BB111" s="13"/>
      <c r="BC111" s="26"/>
      <c r="BD111" s="27"/>
      <c r="BE111" s="13"/>
      <c r="BF111" s="26"/>
      <c r="BG111" s="27"/>
      <c r="BH111" s="13"/>
      <c r="BI111" s="26"/>
      <c r="BJ111" s="27"/>
      <c r="BL111" s="43"/>
    </row>
    <row r="112" spans="1:64" ht="14.5" outlineLevel="1" x14ac:dyDescent="0.35">
      <c r="A112" s="13"/>
      <c r="B112" s="340" t="str">
        <f>'Budget - P2'!B55</f>
        <v>P2.C.1.07</v>
      </c>
      <c r="C112" s="267">
        <f>'Budget - P2'!C55</f>
        <v>0</v>
      </c>
      <c r="D112" s="329">
        <f>'Budget - P2'!D55</f>
        <v>0</v>
      </c>
      <c r="E112" s="267">
        <f>'Budget - P2'!E55</f>
        <v>0</v>
      </c>
      <c r="F112" s="319">
        <f>'Budget - P2'!F55</f>
        <v>0</v>
      </c>
      <c r="G112" s="23">
        <f>'Budget - P2'!G55</f>
        <v>0</v>
      </c>
      <c r="H112" s="23">
        <f>'Budget - P2'!H55</f>
        <v>0</v>
      </c>
      <c r="I112" s="55">
        <f>'Budget - P2'!I55</f>
        <v>0</v>
      </c>
      <c r="J112" s="202">
        <f>'Budget - P2'!J55</f>
        <v>0</v>
      </c>
      <c r="K112" s="37">
        <f>'Budget - P2'!K55</f>
        <v>0</v>
      </c>
      <c r="L112" s="205">
        <f>'Budget - P2'!L55</f>
        <v>0</v>
      </c>
      <c r="M112" s="19"/>
      <c r="N112" s="177"/>
      <c r="O112" s="177"/>
      <c r="P112" s="177"/>
      <c r="Q112" s="395" t="str">
        <f t="shared" si="23"/>
        <v>ok</v>
      </c>
      <c r="R112" s="177"/>
      <c r="S112" s="169"/>
      <c r="T112" s="178"/>
      <c r="U112" s="177"/>
      <c r="V112" s="169"/>
      <c r="W112" s="178"/>
      <c r="X112" s="177"/>
      <c r="Y112" s="169"/>
      <c r="Z112" s="178"/>
      <c r="AA112" s="177"/>
      <c r="AB112" s="169"/>
      <c r="AC112" s="178"/>
      <c r="AD112" s="177"/>
      <c r="AE112" s="169"/>
      <c r="AF112" s="178"/>
      <c r="AG112" s="177"/>
      <c r="AH112" s="169"/>
      <c r="AI112" s="178"/>
      <c r="AJ112" s="177"/>
      <c r="AK112" s="169"/>
      <c r="AL112" s="178"/>
      <c r="AM112" s="177"/>
      <c r="AN112" s="169"/>
      <c r="AO112" s="178"/>
      <c r="AP112" s="177"/>
      <c r="AQ112" s="169"/>
      <c r="AR112" s="178"/>
      <c r="AS112" s="177"/>
      <c r="AT112" s="169"/>
      <c r="AU112" s="178"/>
      <c r="AV112" s="177"/>
      <c r="AW112" s="169"/>
      <c r="AX112" s="178"/>
      <c r="AY112" s="177"/>
      <c r="AZ112" s="169"/>
      <c r="BA112" s="178"/>
      <c r="BB112" s="13"/>
      <c r="BC112" s="26"/>
      <c r="BD112" s="27"/>
      <c r="BE112" s="13"/>
      <c r="BF112" s="26"/>
      <c r="BG112" s="27"/>
      <c r="BH112" s="13"/>
      <c r="BI112" s="26"/>
      <c r="BJ112" s="27"/>
      <c r="BL112" s="43"/>
    </row>
    <row r="113" spans="1:64" ht="14.5" outlineLevel="1" x14ac:dyDescent="0.35">
      <c r="A113" s="13"/>
      <c r="B113" s="340" t="str">
        <f>'Budget - P2'!B56</f>
        <v>P2.C.1.08</v>
      </c>
      <c r="C113" s="267">
        <f>'Budget - P2'!C56</f>
        <v>0</v>
      </c>
      <c r="D113" s="329">
        <f>'Budget - P2'!D56</f>
        <v>0</v>
      </c>
      <c r="E113" s="267">
        <f>'Budget - P2'!E56</f>
        <v>0</v>
      </c>
      <c r="F113" s="319">
        <f>'Budget - P2'!F56</f>
        <v>0</v>
      </c>
      <c r="G113" s="23">
        <f>'Budget - P2'!G56</f>
        <v>0</v>
      </c>
      <c r="H113" s="23">
        <f>'Budget - P2'!H56</f>
        <v>0</v>
      </c>
      <c r="I113" s="55">
        <f>'Budget - P2'!I56</f>
        <v>0</v>
      </c>
      <c r="J113" s="202">
        <f>'Budget - P2'!J56</f>
        <v>0</v>
      </c>
      <c r="K113" s="37">
        <f>'Budget - P2'!K56</f>
        <v>0</v>
      </c>
      <c r="L113" s="205">
        <f>'Budget - P2'!L56</f>
        <v>0</v>
      </c>
      <c r="M113" s="19"/>
      <c r="N113" s="177"/>
      <c r="O113" s="177"/>
      <c r="P113" s="177"/>
      <c r="Q113" s="395" t="str">
        <f t="shared" si="23"/>
        <v>ok</v>
      </c>
      <c r="R113" s="177"/>
      <c r="S113" s="169"/>
      <c r="T113" s="178"/>
      <c r="U113" s="177"/>
      <c r="V113" s="169"/>
      <c r="W113" s="178"/>
      <c r="X113" s="177"/>
      <c r="Y113" s="169"/>
      <c r="Z113" s="178"/>
      <c r="AA113" s="177"/>
      <c r="AB113" s="169"/>
      <c r="AC113" s="178"/>
      <c r="AD113" s="177"/>
      <c r="AE113" s="169"/>
      <c r="AF113" s="178"/>
      <c r="AG113" s="177"/>
      <c r="AH113" s="169"/>
      <c r="AI113" s="178"/>
      <c r="AJ113" s="177"/>
      <c r="AK113" s="169"/>
      <c r="AL113" s="178"/>
      <c r="AM113" s="177"/>
      <c r="AN113" s="169"/>
      <c r="AO113" s="178"/>
      <c r="AP113" s="177"/>
      <c r="AQ113" s="169"/>
      <c r="AR113" s="178"/>
      <c r="AS113" s="177"/>
      <c r="AT113" s="169"/>
      <c r="AU113" s="178"/>
      <c r="AV113" s="177"/>
      <c r="AW113" s="169"/>
      <c r="AX113" s="178"/>
      <c r="AY113" s="177"/>
      <c r="AZ113" s="169"/>
      <c r="BA113" s="178"/>
      <c r="BB113" s="13"/>
      <c r="BC113" s="26"/>
      <c r="BD113" s="27"/>
      <c r="BE113" s="13"/>
      <c r="BF113" s="26"/>
      <c r="BG113" s="27"/>
      <c r="BH113" s="13"/>
      <c r="BI113" s="26"/>
      <c r="BJ113" s="27"/>
      <c r="BL113" s="43"/>
    </row>
    <row r="114" spans="1:64" ht="14.5" outlineLevel="1" x14ac:dyDescent="0.35">
      <c r="A114" s="13"/>
      <c r="B114" s="340" t="str">
        <f>'Budget - P2'!B57</f>
        <v>P2.C.1.09</v>
      </c>
      <c r="C114" s="267">
        <f>'Budget - P2'!C57</f>
        <v>0</v>
      </c>
      <c r="D114" s="329">
        <f>'Budget - P2'!D57</f>
        <v>0</v>
      </c>
      <c r="E114" s="267">
        <f>'Budget - P2'!E57</f>
        <v>0</v>
      </c>
      <c r="F114" s="319">
        <f>'Budget - P2'!F57</f>
        <v>0</v>
      </c>
      <c r="G114" s="23">
        <f>'Budget - P2'!G57</f>
        <v>0</v>
      </c>
      <c r="H114" s="23">
        <f>'Budget - P2'!H57</f>
        <v>0</v>
      </c>
      <c r="I114" s="55">
        <f>'Budget - P2'!I57</f>
        <v>0</v>
      </c>
      <c r="J114" s="202">
        <f>'Budget - P2'!J57</f>
        <v>0</v>
      </c>
      <c r="K114" s="37">
        <f>'Budget - P2'!K57</f>
        <v>0</v>
      </c>
      <c r="L114" s="205">
        <f>'Budget - P2'!L57</f>
        <v>0</v>
      </c>
      <c r="M114" s="19"/>
      <c r="N114" s="177"/>
      <c r="O114" s="177"/>
      <c r="P114" s="177"/>
      <c r="Q114" s="395" t="str">
        <f t="shared" si="23"/>
        <v>ok</v>
      </c>
      <c r="R114" s="177"/>
      <c r="S114" s="169"/>
      <c r="T114" s="178"/>
      <c r="U114" s="177"/>
      <c r="V114" s="169"/>
      <c r="W114" s="178"/>
      <c r="X114" s="177"/>
      <c r="Y114" s="169"/>
      <c r="Z114" s="178"/>
      <c r="AA114" s="177"/>
      <c r="AB114" s="169"/>
      <c r="AC114" s="178"/>
      <c r="AD114" s="177"/>
      <c r="AE114" s="169"/>
      <c r="AF114" s="178"/>
      <c r="AG114" s="177"/>
      <c r="AH114" s="169"/>
      <c r="AI114" s="178"/>
      <c r="AJ114" s="177"/>
      <c r="AK114" s="169"/>
      <c r="AL114" s="178"/>
      <c r="AM114" s="177"/>
      <c r="AN114" s="169"/>
      <c r="AO114" s="178"/>
      <c r="AP114" s="177"/>
      <c r="AQ114" s="169"/>
      <c r="AR114" s="178"/>
      <c r="AS114" s="177"/>
      <c r="AT114" s="169"/>
      <c r="AU114" s="178"/>
      <c r="AV114" s="177"/>
      <c r="AW114" s="169"/>
      <c r="AX114" s="178"/>
      <c r="AY114" s="177"/>
      <c r="AZ114" s="169"/>
      <c r="BA114" s="178"/>
      <c r="BB114" s="13"/>
      <c r="BC114" s="26"/>
      <c r="BD114" s="27"/>
      <c r="BE114" s="13"/>
      <c r="BF114" s="26"/>
      <c r="BG114" s="27"/>
      <c r="BH114" s="13"/>
      <c r="BI114" s="26"/>
      <c r="BJ114" s="27"/>
      <c r="BL114" s="43"/>
    </row>
    <row r="115" spans="1:64" outlineLevel="1" thickBot="1" x14ac:dyDescent="0.4">
      <c r="A115" s="13"/>
      <c r="B115" s="340" t="str">
        <f>'Budget - P2'!B58</f>
        <v>P2.C.1.10</v>
      </c>
      <c r="C115" s="328">
        <f>'Budget - P2'!C58</f>
        <v>0</v>
      </c>
      <c r="D115" s="329">
        <f>'Budget - P2'!D58</f>
        <v>0</v>
      </c>
      <c r="E115" s="328">
        <f>'Budget - P2'!E58</f>
        <v>0</v>
      </c>
      <c r="F115" s="326">
        <f>'Budget - P2'!F58</f>
        <v>0</v>
      </c>
      <c r="G115" s="303">
        <f>'Budget - P2'!G58</f>
        <v>0</v>
      </c>
      <c r="H115" s="303">
        <f>'Budget - P2'!H58</f>
        <v>0</v>
      </c>
      <c r="I115" s="308">
        <f>'Budget - P2'!I58</f>
        <v>0</v>
      </c>
      <c r="J115" s="345">
        <f>'Budget - P2'!J58</f>
        <v>0</v>
      </c>
      <c r="K115" s="312">
        <f>'Budget - P2'!K58</f>
        <v>0</v>
      </c>
      <c r="L115" s="205">
        <f>'Budget - P2'!L58</f>
        <v>0</v>
      </c>
      <c r="M115" s="19"/>
      <c r="N115" s="177"/>
      <c r="O115" s="177"/>
      <c r="P115" s="177"/>
      <c r="Q115" s="395" t="str">
        <f t="shared" si="23"/>
        <v>ok</v>
      </c>
      <c r="R115" s="177"/>
      <c r="S115" s="169"/>
      <c r="T115" s="178"/>
      <c r="U115" s="177"/>
      <c r="V115" s="169"/>
      <c r="W115" s="178"/>
      <c r="X115" s="177"/>
      <c r="Y115" s="169"/>
      <c r="Z115" s="178"/>
      <c r="AA115" s="177"/>
      <c r="AB115" s="169"/>
      <c r="AC115" s="178"/>
      <c r="AD115" s="177"/>
      <c r="AE115" s="169"/>
      <c r="AF115" s="178"/>
      <c r="AG115" s="177"/>
      <c r="AH115" s="169"/>
      <c r="AI115" s="178"/>
      <c r="AJ115" s="177"/>
      <c r="AK115" s="169"/>
      <c r="AL115" s="178"/>
      <c r="AM115" s="177"/>
      <c r="AN115" s="169"/>
      <c r="AO115" s="178"/>
      <c r="AP115" s="177"/>
      <c r="AQ115" s="169"/>
      <c r="AR115" s="178"/>
      <c r="AS115" s="177"/>
      <c r="AT115" s="169"/>
      <c r="AU115" s="178"/>
      <c r="AV115" s="177"/>
      <c r="AW115" s="169"/>
      <c r="AX115" s="178"/>
      <c r="AY115" s="177"/>
      <c r="AZ115" s="169"/>
      <c r="BA115" s="178"/>
      <c r="BB115" s="13"/>
      <c r="BC115" s="26"/>
      <c r="BD115" s="27"/>
      <c r="BE115" s="13"/>
      <c r="BF115" s="26"/>
      <c r="BG115" s="27"/>
      <c r="BH115" s="13"/>
      <c r="BI115" s="26"/>
      <c r="BJ115" s="27"/>
      <c r="BL115" s="152"/>
    </row>
    <row r="116" spans="1:64" thickBot="1" x14ac:dyDescent="0.4">
      <c r="A116" s="13"/>
      <c r="B116" s="396" t="s">
        <v>309</v>
      </c>
      <c r="C116" s="397"/>
      <c r="D116" s="397"/>
      <c r="E116" s="397"/>
      <c r="F116" s="397"/>
      <c r="G116" s="397"/>
      <c r="H116" s="397"/>
      <c r="I116" s="397"/>
      <c r="J116" s="397"/>
      <c r="K116" s="397"/>
      <c r="L116" s="347">
        <f>SUM(L117,L128,L139)</f>
        <v>0</v>
      </c>
      <c r="M116" s="13"/>
      <c r="N116" s="347">
        <f t="shared" ref="N116:P116" si="34">SUM(N117,N128,N139)</f>
        <v>0</v>
      </c>
      <c r="O116" s="347">
        <f t="shared" si="34"/>
        <v>0</v>
      </c>
      <c r="P116" s="347">
        <f t="shared" si="34"/>
        <v>0</v>
      </c>
      <c r="Q116" s="395" t="str">
        <f t="shared" si="23"/>
        <v>ok</v>
      </c>
      <c r="R116" s="195">
        <f t="shared" ref="R116:BA116" si="35">SUM(R118:R127)</f>
        <v>0</v>
      </c>
      <c r="S116" s="167">
        <f t="shared" si="35"/>
        <v>0</v>
      </c>
      <c r="T116" s="196">
        <f t="shared" si="35"/>
        <v>0</v>
      </c>
      <c r="U116" s="195">
        <f t="shared" si="35"/>
        <v>0</v>
      </c>
      <c r="V116" s="167">
        <f t="shared" si="35"/>
        <v>0</v>
      </c>
      <c r="W116" s="196">
        <f t="shared" si="35"/>
        <v>0</v>
      </c>
      <c r="X116" s="195">
        <f t="shared" si="35"/>
        <v>0</v>
      </c>
      <c r="Y116" s="167">
        <f t="shared" si="35"/>
        <v>0</v>
      </c>
      <c r="Z116" s="196">
        <f t="shared" si="35"/>
        <v>0</v>
      </c>
      <c r="AA116" s="195">
        <f t="shared" si="35"/>
        <v>0</v>
      </c>
      <c r="AB116" s="167">
        <f t="shared" si="35"/>
        <v>0</v>
      </c>
      <c r="AC116" s="196">
        <f t="shared" si="35"/>
        <v>0</v>
      </c>
      <c r="AD116" s="195">
        <f t="shared" si="35"/>
        <v>0</v>
      </c>
      <c r="AE116" s="167">
        <f t="shared" si="35"/>
        <v>0</v>
      </c>
      <c r="AF116" s="196">
        <f t="shared" si="35"/>
        <v>0</v>
      </c>
      <c r="AG116" s="195">
        <f t="shared" si="35"/>
        <v>0</v>
      </c>
      <c r="AH116" s="167">
        <f t="shared" si="35"/>
        <v>0</v>
      </c>
      <c r="AI116" s="196">
        <f t="shared" si="35"/>
        <v>0</v>
      </c>
      <c r="AJ116" s="195">
        <f t="shared" si="35"/>
        <v>0</v>
      </c>
      <c r="AK116" s="167">
        <f t="shared" si="35"/>
        <v>0</v>
      </c>
      <c r="AL116" s="196">
        <f t="shared" si="35"/>
        <v>0</v>
      </c>
      <c r="AM116" s="195">
        <f t="shared" si="35"/>
        <v>0</v>
      </c>
      <c r="AN116" s="167">
        <f t="shared" si="35"/>
        <v>0</v>
      </c>
      <c r="AO116" s="196">
        <f t="shared" si="35"/>
        <v>0</v>
      </c>
      <c r="AP116" s="195">
        <f t="shared" si="35"/>
        <v>0</v>
      </c>
      <c r="AQ116" s="167">
        <f t="shared" si="35"/>
        <v>0</v>
      </c>
      <c r="AR116" s="196">
        <f t="shared" si="35"/>
        <v>0</v>
      </c>
      <c r="AS116" s="195">
        <f t="shared" si="35"/>
        <v>0</v>
      </c>
      <c r="AT116" s="167">
        <f t="shared" si="35"/>
        <v>0</v>
      </c>
      <c r="AU116" s="196">
        <f t="shared" si="35"/>
        <v>0</v>
      </c>
      <c r="AV116" s="195">
        <f t="shared" si="35"/>
        <v>0</v>
      </c>
      <c r="AW116" s="167">
        <f t="shared" si="35"/>
        <v>0</v>
      </c>
      <c r="AX116" s="196">
        <f t="shared" si="35"/>
        <v>0</v>
      </c>
      <c r="AY116" s="195">
        <f t="shared" si="35"/>
        <v>0</v>
      </c>
      <c r="AZ116" s="167">
        <f t="shared" si="35"/>
        <v>0</v>
      </c>
      <c r="BA116" s="196">
        <f t="shared" si="35"/>
        <v>0</v>
      </c>
      <c r="BB116" s="13"/>
      <c r="BC116" s="28">
        <f>SUM(BC118:BC127)</f>
        <v>0</v>
      </c>
      <c r="BD116" s="29">
        <f t="shared" si="4"/>
        <v>0</v>
      </c>
      <c r="BE116" s="13"/>
      <c r="BF116" s="28">
        <f>SUM(BF118:BF127)</f>
        <v>0</v>
      </c>
      <c r="BG116" s="29">
        <f t="shared" si="28"/>
        <v>0</v>
      </c>
      <c r="BH116" s="13"/>
      <c r="BI116" s="28">
        <f>SUM(BI118:BI127)</f>
        <v>0</v>
      </c>
      <c r="BJ116" s="29">
        <f t="shared" si="29"/>
        <v>0</v>
      </c>
      <c r="BL116" s="40"/>
    </row>
    <row r="117" spans="1:64" ht="15" customHeight="1" x14ac:dyDescent="0.35">
      <c r="A117" s="13"/>
      <c r="B117" s="416" t="str">
        <f>CONCATENATE('Budget - Lead Partner'!D2," - ",'Budget consortium'!B116)</f>
        <v>Lead Partner - C.2 Conseiller technique (Technical Advisors)</v>
      </c>
      <c r="C117" s="417"/>
      <c r="D117" s="417"/>
      <c r="E117" s="417"/>
      <c r="F117" s="417"/>
      <c r="G117" s="417"/>
      <c r="H117" s="417"/>
      <c r="I117" s="417"/>
      <c r="J117" s="417"/>
      <c r="K117" s="417"/>
      <c r="L117" s="418">
        <f>SUM(L118:L127)</f>
        <v>0</v>
      </c>
      <c r="M117" s="20"/>
      <c r="N117" s="418">
        <f t="shared" ref="N117" si="36">SUM(N118:N127)</f>
        <v>0</v>
      </c>
      <c r="O117" s="418">
        <f t="shared" ref="O117" si="37">SUM(O118:O127)</f>
        <v>0</v>
      </c>
      <c r="P117" s="418">
        <f t="shared" ref="P117" si="38">SUM(P118:P127)</f>
        <v>0</v>
      </c>
      <c r="Q117" s="395" t="str">
        <f t="shared" ref="Q117" si="39">IF((N117+O117+P117)=L117,"ok","Corriger la division")</f>
        <v>ok</v>
      </c>
      <c r="R117" s="410"/>
      <c r="S117" s="411"/>
      <c r="T117" s="412"/>
      <c r="U117" s="410"/>
      <c r="V117" s="411"/>
      <c r="W117" s="412"/>
      <c r="X117" s="410"/>
      <c r="Y117" s="411"/>
      <c r="Z117" s="412"/>
      <c r="AA117" s="410"/>
      <c r="AB117" s="411"/>
      <c r="AC117" s="412"/>
      <c r="AD117" s="410"/>
      <c r="AE117" s="411"/>
      <c r="AF117" s="412"/>
      <c r="AG117" s="410"/>
      <c r="AH117" s="411"/>
      <c r="AI117" s="412"/>
      <c r="AJ117" s="410"/>
      <c r="AK117" s="411"/>
      <c r="AL117" s="412"/>
      <c r="AM117" s="410"/>
      <c r="AN117" s="411"/>
      <c r="AO117" s="412"/>
      <c r="AP117" s="410"/>
      <c r="AQ117" s="411"/>
      <c r="AR117" s="412"/>
      <c r="AS117" s="410"/>
      <c r="AT117" s="411"/>
      <c r="AU117" s="412"/>
      <c r="AV117" s="410"/>
      <c r="AW117" s="411"/>
      <c r="AX117" s="412"/>
      <c r="AY117" s="410"/>
      <c r="AZ117" s="411"/>
      <c r="BA117" s="412"/>
      <c r="BB117" s="13"/>
      <c r="BC117" s="413"/>
      <c r="BD117" s="414"/>
      <c r="BE117" s="13"/>
      <c r="BF117" s="413"/>
      <c r="BG117" s="414"/>
      <c r="BH117" s="13"/>
      <c r="BI117" s="413"/>
      <c r="BJ117" s="414"/>
      <c r="BL117" s="415"/>
    </row>
    <row r="118" spans="1:64" ht="14.5" x14ac:dyDescent="0.35">
      <c r="A118" s="13"/>
      <c r="B118" s="340" t="str">
        <f>'Budget - Lead Partner'!B60</f>
        <v>LP.C.2.01</v>
      </c>
      <c r="C118" s="329">
        <f>'Budget - Lead Partner'!C60</f>
        <v>0</v>
      </c>
      <c r="D118" s="329">
        <f>'Budget - Lead Partner'!D60</f>
        <v>0</v>
      </c>
      <c r="E118" s="329">
        <f>'Budget - Lead Partner'!E60</f>
        <v>0</v>
      </c>
      <c r="F118" s="325">
        <f>'Budget - Lead Partner'!F60</f>
        <v>0</v>
      </c>
      <c r="G118" s="302">
        <f>'Budget - Lead Partner'!G60</f>
        <v>0</v>
      </c>
      <c r="H118" s="302">
        <f>'Budget - Lead Partner'!H60</f>
        <v>0</v>
      </c>
      <c r="I118" s="330">
        <f>'Budget - Lead Partner'!I60</f>
        <v>0</v>
      </c>
      <c r="J118" s="331">
        <f>'Budget - Lead Partner'!J60</f>
        <v>0</v>
      </c>
      <c r="K118" s="332">
        <f>'Budget - Lead Partner'!K60</f>
        <v>0</v>
      </c>
      <c r="L118" s="205">
        <f>'Budget - Lead Partner'!L60</f>
        <v>0</v>
      </c>
      <c r="M118" s="19"/>
      <c r="N118" s="177"/>
      <c r="O118" s="177"/>
      <c r="P118" s="177"/>
      <c r="Q118" s="395" t="str">
        <f t="shared" si="23"/>
        <v>ok</v>
      </c>
      <c r="R118" s="177"/>
      <c r="S118" s="170"/>
      <c r="T118" s="178"/>
      <c r="U118" s="177"/>
      <c r="V118" s="170"/>
      <c r="W118" s="178"/>
      <c r="X118" s="177"/>
      <c r="Y118" s="170"/>
      <c r="Z118" s="178"/>
      <c r="AA118" s="177"/>
      <c r="AB118" s="170"/>
      <c r="AC118" s="178"/>
      <c r="AD118" s="177"/>
      <c r="AE118" s="170"/>
      <c r="AF118" s="178"/>
      <c r="AG118" s="177"/>
      <c r="AH118" s="170"/>
      <c r="AI118" s="178"/>
      <c r="AJ118" s="177"/>
      <c r="AK118" s="170"/>
      <c r="AL118" s="178"/>
      <c r="AM118" s="177"/>
      <c r="AN118" s="170"/>
      <c r="AO118" s="178"/>
      <c r="AP118" s="177"/>
      <c r="AQ118" s="170"/>
      <c r="AR118" s="178"/>
      <c r="AS118" s="177"/>
      <c r="AT118" s="170"/>
      <c r="AU118" s="178"/>
      <c r="AV118" s="177"/>
      <c r="AW118" s="170"/>
      <c r="AX118" s="178"/>
      <c r="AY118" s="177"/>
      <c r="AZ118" s="170"/>
      <c r="BA118" s="178"/>
      <c r="BB118" s="13"/>
      <c r="BC118" s="26"/>
      <c r="BD118" s="27">
        <f t="shared" si="4"/>
        <v>0</v>
      </c>
      <c r="BE118" s="13"/>
      <c r="BF118" s="26"/>
      <c r="BG118" s="27">
        <f t="shared" si="28"/>
        <v>0</v>
      </c>
      <c r="BH118" s="13"/>
      <c r="BI118" s="26">
        <f t="shared" ref="BI118:BI127" si="40">BC118+BF118</f>
        <v>0</v>
      </c>
      <c r="BJ118" s="27">
        <f t="shared" si="29"/>
        <v>0</v>
      </c>
      <c r="BL118" s="43"/>
    </row>
    <row r="119" spans="1:64" ht="14.5" x14ac:dyDescent="0.35">
      <c r="A119" s="13"/>
      <c r="B119" s="340" t="str">
        <f>'Budget - Lead Partner'!B61</f>
        <v>LP.C.2.02</v>
      </c>
      <c r="C119" s="329">
        <f>'Budget - Lead Partner'!C61</f>
        <v>0</v>
      </c>
      <c r="D119" s="329">
        <f>'Budget - Lead Partner'!D61</f>
        <v>0</v>
      </c>
      <c r="E119" s="329">
        <f>'Budget - Lead Partner'!E61</f>
        <v>0</v>
      </c>
      <c r="F119" s="325">
        <f>'Budget - Lead Partner'!F61</f>
        <v>0</v>
      </c>
      <c r="G119" s="302">
        <f>'Budget - Lead Partner'!G61</f>
        <v>0</v>
      </c>
      <c r="H119" s="302">
        <f>'Budget - Lead Partner'!H61</f>
        <v>0</v>
      </c>
      <c r="I119" s="330">
        <f>'Budget - Lead Partner'!I61</f>
        <v>0</v>
      </c>
      <c r="J119" s="331">
        <f>'Budget - Lead Partner'!J61</f>
        <v>0</v>
      </c>
      <c r="K119" s="332">
        <f>'Budget - Lead Partner'!K61</f>
        <v>0</v>
      </c>
      <c r="L119" s="205">
        <f>'Budget - Lead Partner'!L61</f>
        <v>0</v>
      </c>
      <c r="M119" s="13"/>
      <c r="N119" s="177"/>
      <c r="O119" s="177"/>
      <c r="P119" s="177"/>
      <c r="Q119" s="395" t="str">
        <f t="shared" si="23"/>
        <v>ok</v>
      </c>
      <c r="R119" s="177"/>
      <c r="S119" s="169"/>
      <c r="T119" s="178"/>
      <c r="U119" s="177"/>
      <c r="V119" s="169"/>
      <c r="W119" s="178"/>
      <c r="X119" s="177"/>
      <c r="Y119" s="169"/>
      <c r="Z119" s="178"/>
      <c r="AA119" s="177"/>
      <c r="AB119" s="169"/>
      <c r="AC119" s="178"/>
      <c r="AD119" s="177"/>
      <c r="AE119" s="169"/>
      <c r="AF119" s="178"/>
      <c r="AG119" s="177"/>
      <c r="AH119" s="169"/>
      <c r="AI119" s="178"/>
      <c r="AJ119" s="177"/>
      <c r="AK119" s="169"/>
      <c r="AL119" s="178"/>
      <c r="AM119" s="177"/>
      <c r="AN119" s="169"/>
      <c r="AO119" s="178"/>
      <c r="AP119" s="177"/>
      <c r="AQ119" s="169"/>
      <c r="AR119" s="178"/>
      <c r="AS119" s="177"/>
      <c r="AT119" s="169"/>
      <c r="AU119" s="178"/>
      <c r="AV119" s="177"/>
      <c r="AW119" s="169"/>
      <c r="AX119" s="178"/>
      <c r="AY119" s="177"/>
      <c r="AZ119" s="169"/>
      <c r="BA119" s="178"/>
      <c r="BB119" s="13"/>
      <c r="BC119" s="26"/>
      <c r="BD119" s="27">
        <f t="shared" si="4"/>
        <v>0</v>
      </c>
      <c r="BE119" s="13"/>
      <c r="BF119" s="26"/>
      <c r="BG119" s="27">
        <f t="shared" si="28"/>
        <v>0</v>
      </c>
      <c r="BH119" s="13"/>
      <c r="BI119" s="26">
        <f t="shared" si="40"/>
        <v>0</v>
      </c>
      <c r="BJ119" s="27">
        <f t="shared" si="29"/>
        <v>0</v>
      </c>
      <c r="BL119" s="43"/>
    </row>
    <row r="120" spans="1:64" ht="14.5" outlineLevel="1" x14ac:dyDescent="0.35">
      <c r="A120" s="13"/>
      <c r="B120" s="340" t="str">
        <f>'Budget - Lead Partner'!B62</f>
        <v>LP.C.2.03</v>
      </c>
      <c r="C120" s="267">
        <f>'Budget - Lead Partner'!C62</f>
        <v>0</v>
      </c>
      <c r="D120" s="329">
        <f>'Budget - Lead Partner'!D62</f>
        <v>0</v>
      </c>
      <c r="E120" s="267">
        <f>'Budget - Lead Partner'!E62</f>
        <v>0</v>
      </c>
      <c r="F120" s="319">
        <f>'Budget - Lead Partner'!F62</f>
        <v>0</v>
      </c>
      <c r="G120" s="23">
        <f>'Budget - Lead Partner'!G62</f>
        <v>0</v>
      </c>
      <c r="H120" s="23">
        <f>'Budget - Lead Partner'!H62</f>
        <v>0</v>
      </c>
      <c r="I120" s="55">
        <f>'Budget - Lead Partner'!I62</f>
        <v>0</v>
      </c>
      <c r="J120" s="202">
        <f>'Budget - Lead Partner'!J62</f>
        <v>0</v>
      </c>
      <c r="K120" s="37">
        <f>'Budget - Lead Partner'!K62</f>
        <v>0</v>
      </c>
      <c r="L120" s="205">
        <f>'Budget - Lead Partner'!L62</f>
        <v>0</v>
      </c>
      <c r="M120" s="13"/>
      <c r="N120" s="177"/>
      <c r="O120" s="177"/>
      <c r="P120" s="177"/>
      <c r="Q120" s="395" t="str">
        <f t="shared" si="23"/>
        <v>ok</v>
      </c>
      <c r="R120" s="177"/>
      <c r="S120" s="169"/>
      <c r="T120" s="178"/>
      <c r="U120" s="177"/>
      <c r="V120" s="169"/>
      <c r="W120" s="178"/>
      <c r="X120" s="177"/>
      <c r="Y120" s="169"/>
      <c r="Z120" s="178"/>
      <c r="AA120" s="177"/>
      <c r="AB120" s="169"/>
      <c r="AC120" s="178"/>
      <c r="AD120" s="177"/>
      <c r="AE120" s="169"/>
      <c r="AF120" s="178"/>
      <c r="AG120" s="177"/>
      <c r="AH120" s="169"/>
      <c r="AI120" s="178"/>
      <c r="AJ120" s="177"/>
      <c r="AK120" s="169"/>
      <c r="AL120" s="178"/>
      <c r="AM120" s="177"/>
      <c r="AN120" s="169"/>
      <c r="AO120" s="178"/>
      <c r="AP120" s="177"/>
      <c r="AQ120" s="169"/>
      <c r="AR120" s="178"/>
      <c r="AS120" s="177"/>
      <c r="AT120" s="169"/>
      <c r="AU120" s="178"/>
      <c r="AV120" s="177"/>
      <c r="AW120" s="169"/>
      <c r="AX120" s="178"/>
      <c r="AY120" s="177"/>
      <c r="AZ120" s="169"/>
      <c r="BA120" s="178"/>
      <c r="BB120" s="13"/>
      <c r="BC120" s="26"/>
      <c r="BD120" s="27">
        <f t="shared" si="4"/>
        <v>0</v>
      </c>
      <c r="BE120" s="13"/>
      <c r="BF120" s="26"/>
      <c r="BG120" s="27">
        <f t="shared" si="28"/>
        <v>0</v>
      </c>
      <c r="BH120" s="13"/>
      <c r="BI120" s="26">
        <f t="shared" si="40"/>
        <v>0</v>
      </c>
      <c r="BJ120" s="27">
        <f t="shared" si="29"/>
        <v>0</v>
      </c>
      <c r="BL120" s="165"/>
    </row>
    <row r="121" spans="1:64" ht="14.5" outlineLevel="1" x14ac:dyDescent="0.35">
      <c r="A121" s="13"/>
      <c r="B121" s="340" t="str">
        <f>'Budget - Lead Partner'!B63</f>
        <v>LP.C.2.04</v>
      </c>
      <c r="C121" s="267">
        <f>'Budget - Lead Partner'!C63</f>
        <v>0</v>
      </c>
      <c r="D121" s="329">
        <f>'Budget - Lead Partner'!D63</f>
        <v>0</v>
      </c>
      <c r="E121" s="267">
        <f>'Budget - Lead Partner'!E63</f>
        <v>0</v>
      </c>
      <c r="F121" s="319">
        <f>'Budget - Lead Partner'!F63</f>
        <v>0</v>
      </c>
      <c r="G121" s="23">
        <f>'Budget - Lead Partner'!G63</f>
        <v>0</v>
      </c>
      <c r="H121" s="23">
        <f>'Budget - Lead Partner'!H63</f>
        <v>0</v>
      </c>
      <c r="I121" s="55">
        <f>'Budget - Lead Partner'!I63</f>
        <v>0</v>
      </c>
      <c r="J121" s="202">
        <f>'Budget - Lead Partner'!J63</f>
        <v>0</v>
      </c>
      <c r="K121" s="37">
        <f>'Budget - Lead Partner'!K63</f>
        <v>0</v>
      </c>
      <c r="L121" s="205">
        <f>'Budget - Lead Partner'!L63</f>
        <v>0</v>
      </c>
      <c r="M121" s="13"/>
      <c r="N121" s="177"/>
      <c r="O121" s="177"/>
      <c r="P121" s="177"/>
      <c r="Q121" s="395" t="str">
        <f t="shared" si="23"/>
        <v>ok</v>
      </c>
      <c r="R121" s="177"/>
      <c r="S121" s="169"/>
      <c r="T121" s="178"/>
      <c r="U121" s="177"/>
      <c r="V121" s="169"/>
      <c r="W121" s="178"/>
      <c r="X121" s="177"/>
      <c r="Y121" s="169"/>
      <c r="Z121" s="178"/>
      <c r="AA121" s="177"/>
      <c r="AB121" s="169"/>
      <c r="AC121" s="178"/>
      <c r="AD121" s="177"/>
      <c r="AE121" s="169"/>
      <c r="AF121" s="178"/>
      <c r="AG121" s="177"/>
      <c r="AH121" s="169"/>
      <c r="AI121" s="178"/>
      <c r="AJ121" s="177"/>
      <c r="AK121" s="169"/>
      <c r="AL121" s="178"/>
      <c r="AM121" s="177"/>
      <c r="AN121" s="169"/>
      <c r="AO121" s="178"/>
      <c r="AP121" s="177"/>
      <c r="AQ121" s="169"/>
      <c r="AR121" s="178"/>
      <c r="AS121" s="177"/>
      <c r="AT121" s="169"/>
      <c r="AU121" s="178"/>
      <c r="AV121" s="177"/>
      <c r="AW121" s="169"/>
      <c r="AX121" s="178"/>
      <c r="AY121" s="177"/>
      <c r="AZ121" s="169"/>
      <c r="BA121" s="178"/>
      <c r="BB121" s="13"/>
      <c r="BC121" s="26"/>
      <c r="BD121" s="27">
        <f t="shared" si="4"/>
        <v>0</v>
      </c>
      <c r="BE121" s="13"/>
      <c r="BF121" s="26"/>
      <c r="BG121" s="27">
        <f t="shared" si="28"/>
        <v>0</v>
      </c>
      <c r="BH121" s="13"/>
      <c r="BI121" s="26">
        <f t="shared" si="40"/>
        <v>0</v>
      </c>
      <c r="BJ121" s="27">
        <f t="shared" si="29"/>
        <v>0</v>
      </c>
      <c r="BL121" s="43"/>
    </row>
    <row r="122" spans="1:64" ht="14.5" outlineLevel="1" x14ac:dyDescent="0.35">
      <c r="A122" s="13"/>
      <c r="B122" s="340" t="str">
        <f>'Budget - Lead Partner'!B64</f>
        <v>LP.C.2.05</v>
      </c>
      <c r="C122" s="267">
        <f>'Budget - Lead Partner'!C64</f>
        <v>0</v>
      </c>
      <c r="D122" s="329">
        <f>'Budget - Lead Partner'!D64</f>
        <v>0</v>
      </c>
      <c r="E122" s="267">
        <f>'Budget - Lead Partner'!E64</f>
        <v>0</v>
      </c>
      <c r="F122" s="319">
        <f>'Budget - Lead Partner'!F64</f>
        <v>0</v>
      </c>
      <c r="G122" s="23">
        <f>'Budget - Lead Partner'!G64</f>
        <v>0</v>
      </c>
      <c r="H122" s="23">
        <f>'Budget - Lead Partner'!H64</f>
        <v>0</v>
      </c>
      <c r="I122" s="55">
        <f>'Budget - Lead Partner'!I64</f>
        <v>0</v>
      </c>
      <c r="J122" s="202">
        <f>'Budget - Lead Partner'!J64</f>
        <v>0</v>
      </c>
      <c r="K122" s="37">
        <f>'Budget - Lead Partner'!K64</f>
        <v>0</v>
      </c>
      <c r="L122" s="205">
        <f>'Budget - Lead Partner'!L64</f>
        <v>0</v>
      </c>
      <c r="M122" s="13"/>
      <c r="N122" s="177"/>
      <c r="O122" s="177"/>
      <c r="P122" s="177"/>
      <c r="Q122" s="395" t="str">
        <f t="shared" si="23"/>
        <v>ok</v>
      </c>
      <c r="R122" s="177"/>
      <c r="S122" s="169"/>
      <c r="T122" s="178"/>
      <c r="U122" s="177"/>
      <c r="V122" s="169"/>
      <c r="W122" s="178"/>
      <c r="X122" s="177"/>
      <c r="Y122" s="169"/>
      <c r="Z122" s="178"/>
      <c r="AA122" s="177"/>
      <c r="AB122" s="169"/>
      <c r="AC122" s="178"/>
      <c r="AD122" s="177"/>
      <c r="AE122" s="169"/>
      <c r="AF122" s="178"/>
      <c r="AG122" s="177"/>
      <c r="AH122" s="169"/>
      <c r="AI122" s="178"/>
      <c r="AJ122" s="177"/>
      <c r="AK122" s="169"/>
      <c r="AL122" s="178"/>
      <c r="AM122" s="177"/>
      <c r="AN122" s="169"/>
      <c r="AO122" s="178"/>
      <c r="AP122" s="177"/>
      <c r="AQ122" s="169"/>
      <c r="AR122" s="178"/>
      <c r="AS122" s="177"/>
      <c r="AT122" s="169"/>
      <c r="AU122" s="178"/>
      <c r="AV122" s="177"/>
      <c r="AW122" s="169"/>
      <c r="AX122" s="178"/>
      <c r="AY122" s="177"/>
      <c r="AZ122" s="169"/>
      <c r="BA122" s="178"/>
      <c r="BB122" s="13"/>
      <c r="BC122" s="26"/>
      <c r="BD122" s="27">
        <f t="shared" si="4"/>
        <v>0</v>
      </c>
      <c r="BE122" s="13"/>
      <c r="BF122" s="26"/>
      <c r="BG122" s="27">
        <f t="shared" si="28"/>
        <v>0</v>
      </c>
      <c r="BH122" s="13"/>
      <c r="BI122" s="26">
        <f t="shared" si="40"/>
        <v>0</v>
      </c>
      <c r="BJ122" s="27">
        <f t="shared" si="29"/>
        <v>0</v>
      </c>
      <c r="BL122" s="43"/>
    </row>
    <row r="123" spans="1:64" ht="14.5" outlineLevel="1" x14ac:dyDescent="0.35">
      <c r="A123" s="13"/>
      <c r="B123" s="340" t="str">
        <f>'Budget - Lead Partner'!B65</f>
        <v>LP.C.2.06</v>
      </c>
      <c r="C123" s="267">
        <f>'Budget - Lead Partner'!C65</f>
        <v>0</v>
      </c>
      <c r="D123" s="329">
        <f>'Budget - Lead Partner'!D65</f>
        <v>0</v>
      </c>
      <c r="E123" s="267">
        <f>'Budget - Lead Partner'!E65</f>
        <v>0</v>
      </c>
      <c r="F123" s="319">
        <f>'Budget - Lead Partner'!F65</f>
        <v>0</v>
      </c>
      <c r="G123" s="23">
        <f>'Budget - Lead Partner'!G65</f>
        <v>0</v>
      </c>
      <c r="H123" s="23">
        <f>'Budget - Lead Partner'!H65</f>
        <v>0</v>
      </c>
      <c r="I123" s="55">
        <f>'Budget - Lead Partner'!I65</f>
        <v>0</v>
      </c>
      <c r="J123" s="202">
        <f>'Budget - Lead Partner'!J65</f>
        <v>0</v>
      </c>
      <c r="K123" s="37">
        <f>'Budget - Lead Partner'!K65</f>
        <v>0</v>
      </c>
      <c r="L123" s="205">
        <f>'Budget - Lead Partner'!L65</f>
        <v>0</v>
      </c>
      <c r="M123" s="13"/>
      <c r="N123" s="177"/>
      <c r="O123" s="177"/>
      <c r="P123" s="177"/>
      <c r="Q123" s="395" t="str">
        <f t="shared" si="23"/>
        <v>ok</v>
      </c>
      <c r="R123" s="177"/>
      <c r="S123" s="169"/>
      <c r="T123" s="178"/>
      <c r="U123" s="177"/>
      <c r="V123" s="169"/>
      <c r="W123" s="178"/>
      <c r="X123" s="177"/>
      <c r="Y123" s="169"/>
      <c r="Z123" s="178"/>
      <c r="AA123" s="177"/>
      <c r="AB123" s="169"/>
      <c r="AC123" s="178"/>
      <c r="AD123" s="177"/>
      <c r="AE123" s="169"/>
      <c r="AF123" s="178"/>
      <c r="AG123" s="177"/>
      <c r="AH123" s="169"/>
      <c r="AI123" s="178"/>
      <c r="AJ123" s="177"/>
      <c r="AK123" s="169"/>
      <c r="AL123" s="178"/>
      <c r="AM123" s="177"/>
      <c r="AN123" s="169"/>
      <c r="AO123" s="178"/>
      <c r="AP123" s="177"/>
      <c r="AQ123" s="169"/>
      <c r="AR123" s="178"/>
      <c r="AS123" s="177"/>
      <c r="AT123" s="169"/>
      <c r="AU123" s="178"/>
      <c r="AV123" s="177"/>
      <c r="AW123" s="169"/>
      <c r="AX123" s="178"/>
      <c r="AY123" s="177"/>
      <c r="AZ123" s="169"/>
      <c r="BA123" s="178"/>
      <c r="BB123" s="13"/>
      <c r="BC123" s="26"/>
      <c r="BD123" s="27">
        <f t="shared" si="4"/>
        <v>0</v>
      </c>
      <c r="BE123" s="13"/>
      <c r="BF123" s="26"/>
      <c r="BG123" s="27">
        <f t="shared" si="28"/>
        <v>0</v>
      </c>
      <c r="BH123" s="13"/>
      <c r="BI123" s="26">
        <f t="shared" si="40"/>
        <v>0</v>
      </c>
      <c r="BJ123" s="27">
        <f t="shared" si="29"/>
        <v>0</v>
      </c>
      <c r="BL123" s="43"/>
    </row>
    <row r="124" spans="1:64" ht="14.5" outlineLevel="1" x14ac:dyDescent="0.35">
      <c r="A124" s="13"/>
      <c r="B124" s="340" t="str">
        <f>'Budget - Lead Partner'!B66</f>
        <v>LP.C.2.07</v>
      </c>
      <c r="C124" s="267">
        <f>'Budget - Lead Partner'!C66</f>
        <v>0</v>
      </c>
      <c r="D124" s="329">
        <f>'Budget - Lead Partner'!D66</f>
        <v>0</v>
      </c>
      <c r="E124" s="267">
        <f>'Budget - Lead Partner'!E66</f>
        <v>0</v>
      </c>
      <c r="F124" s="319">
        <f>'Budget - Lead Partner'!F66</f>
        <v>0</v>
      </c>
      <c r="G124" s="23">
        <f>'Budget - Lead Partner'!G66</f>
        <v>0</v>
      </c>
      <c r="H124" s="23">
        <f>'Budget - Lead Partner'!H66</f>
        <v>0</v>
      </c>
      <c r="I124" s="55">
        <f>'Budget - Lead Partner'!I66</f>
        <v>0</v>
      </c>
      <c r="J124" s="202">
        <f>'Budget - Lead Partner'!J66</f>
        <v>0</v>
      </c>
      <c r="K124" s="37">
        <f>'Budget - Lead Partner'!K66</f>
        <v>0</v>
      </c>
      <c r="L124" s="205">
        <f>'Budget - Lead Partner'!L66</f>
        <v>0</v>
      </c>
      <c r="M124" s="13"/>
      <c r="N124" s="177"/>
      <c r="O124" s="177"/>
      <c r="P124" s="177"/>
      <c r="Q124" s="395" t="str">
        <f t="shared" si="23"/>
        <v>ok</v>
      </c>
      <c r="R124" s="177"/>
      <c r="S124" s="169"/>
      <c r="T124" s="178"/>
      <c r="U124" s="177"/>
      <c r="V124" s="169"/>
      <c r="W124" s="178"/>
      <c r="X124" s="177"/>
      <c r="Y124" s="169"/>
      <c r="Z124" s="178"/>
      <c r="AA124" s="177"/>
      <c r="AB124" s="169"/>
      <c r="AC124" s="178"/>
      <c r="AD124" s="177"/>
      <c r="AE124" s="169"/>
      <c r="AF124" s="178"/>
      <c r="AG124" s="177"/>
      <c r="AH124" s="169"/>
      <c r="AI124" s="178"/>
      <c r="AJ124" s="177"/>
      <c r="AK124" s="169"/>
      <c r="AL124" s="178"/>
      <c r="AM124" s="177"/>
      <c r="AN124" s="169"/>
      <c r="AO124" s="178"/>
      <c r="AP124" s="177"/>
      <c r="AQ124" s="169"/>
      <c r="AR124" s="178"/>
      <c r="AS124" s="177"/>
      <c r="AT124" s="169"/>
      <c r="AU124" s="178"/>
      <c r="AV124" s="177"/>
      <c r="AW124" s="169"/>
      <c r="AX124" s="178"/>
      <c r="AY124" s="177"/>
      <c r="AZ124" s="169"/>
      <c r="BA124" s="178"/>
      <c r="BB124" s="13"/>
      <c r="BC124" s="26"/>
      <c r="BD124" s="27">
        <f t="shared" si="4"/>
        <v>0</v>
      </c>
      <c r="BE124" s="13"/>
      <c r="BF124" s="26"/>
      <c r="BG124" s="27">
        <f t="shared" si="28"/>
        <v>0</v>
      </c>
      <c r="BH124" s="13"/>
      <c r="BI124" s="26">
        <f t="shared" si="40"/>
        <v>0</v>
      </c>
      <c r="BJ124" s="27">
        <f t="shared" si="29"/>
        <v>0</v>
      </c>
      <c r="BL124" s="43"/>
    </row>
    <row r="125" spans="1:64" ht="14.5" outlineLevel="1" x14ac:dyDescent="0.35">
      <c r="A125" s="13"/>
      <c r="B125" s="340" t="str">
        <f>'Budget - Lead Partner'!B67</f>
        <v>LP.C.2.08</v>
      </c>
      <c r="C125" s="267">
        <f>'Budget - Lead Partner'!C67</f>
        <v>0</v>
      </c>
      <c r="D125" s="329">
        <f>'Budget - Lead Partner'!D67</f>
        <v>0</v>
      </c>
      <c r="E125" s="267">
        <f>'Budget - Lead Partner'!E67</f>
        <v>0</v>
      </c>
      <c r="F125" s="319">
        <f>'Budget - Lead Partner'!F67</f>
        <v>0</v>
      </c>
      <c r="G125" s="23">
        <f>'Budget - Lead Partner'!G67</f>
        <v>0</v>
      </c>
      <c r="H125" s="23">
        <f>'Budget - Lead Partner'!H67</f>
        <v>0</v>
      </c>
      <c r="I125" s="55">
        <f>'Budget - Lead Partner'!I67</f>
        <v>0</v>
      </c>
      <c r="J125" s="202">
        <f>'Budget - Lead Partner'!J67</f>
        <v>0</v>
      </c>
      <c r="K125" s="37">
        <f>'Budget - Lead Partner'!K67</f>
        <v>0</v>
      </c>
      <c r="L125" s="205">
        <f>'Budget - Lead Partner'!L67</f>
        <v>0</v>
      </c>
      <c r="M125" s="13"/>
      <c r="N125" s="177"/>
      <c r="O125" s="177"/>
      <c r="P125" s="177"/>
      <c r="Q125" s="395" t="str">
        <f t="shared" si="23"/>
        <v>ok</v>
      </c>
      <c r="R125" s="177"/>
      <c r="S125" s="169"/>
      <c r="T125" s="178"/>
      <c r="U125" s="177"/>
      <c r="V125" s="169"/>
      <c r="W125" s="178"/>
      <c r="X125" s="177"/>
      <c r="Y125" s="169"/>
      <c r="Z125" s="178"/>
      <c r="AA125" s="177"/>
      <c r="AB125" s="169"/>
      <c r="AC125" s="178"/>
      <c r="AD125" s="177"/>
      <c r="AE125" s="169"/>
      <c r="AF125" s="178"/>
      <c r="AG125" s="177"/>
      <c r="AH125" s="169"/>
      <c r="AI125" s="178"/>
      <c r="AJ125" s="177"/>
      <c r="AK125" s="169"/>
      <c r="AL125" s="178"/>
      <c r="AM125" s="177"/>
      <c r="AN125" s="169"/>
      <c r="AO125" s="178"/>
      <c r="AP125" s="177"/>
      <c r="AQ125" s="169"/>
      <c r="AR125" s="178"/>
      <c r="AS125" s="177"/>
      <c r="AT125" s="169"/>
      <c r="AU125" s="178"/>
      <c r="AV125" s="177"/>
      <c r="AW125" s="169"/>
      <c r="AX125" s="178"/>
      <c r="AY125" s="177"/>
      <c r="AZ125" s="169"/>
      <c r="BA125" s="178"/>
      <c r="BB125" s="13"/>
      <c r="BC125" s="26"/>
      <c r="BD125" s="27">
        <f t="shared" si="4"/>
        <v>0</v>
      </c>
      <c r="BE125" s="13"/>
      <c r="BF125" s="26"/>
      <c r="BG125" s="27">
        <f t="shared" si="28"/>
        <v>0</v>
      </c>
      <c r="BH125" s="13"/>
      <c r="BI125" s="26">
        <f t="shared" si="40"/>
        <v>0</v>
      </c>
      <c r="BJ125" s="27">
        <f t="shared" si="29"/>
        <v>0</v>
      </c>
      <c r="BL125" s="43"/>
    </row>
    <row r="126" spans="1:64" ht="14.5" outlineLevel="1" x14ac:dyDescent="0.35">
      <c r="A126" s="13"/>
      <c r="B126" s="340" t="str">
        <f>'Budget - Lead Partner'!B68</f>
        <v>LP.C.2.09</v>
      </c>
      <c r="C126" s="267">
        <f>'Budget - Lead Partner'!C68</f>
        <v>0</v>
      </c>
      <c r="D126" s="329">
        <f>'Budget - Lead Partner'!D68</f>
        <v>0</v>
      </c>
      <c r="E126" s="267">
        <f>'Budget - Lead Partner'!E68</f>
        <v>0</v>
      </c>
      <c r="F126" s="319">
        <f>'Budget - Lead Partner'!F68</f>
        <v>0</v>
      </c>
      <c r="G126" s="23">
        <f>'Budget - Lead Partner'!G68</f>
        <v>0</v>
      </c>
      <c r="H126" s="23">
        <f>'Budget - Lead Partner'!H68</f>
        <v>0</v>
      </c>
      <c r="I126" s="55">
        <f>'Budget - Lead Partner'!I68</f>
        <v>0</v>
      </c>
      <c r="J126" s="202">
        <f>'Budget - Lead Partner'!J68</f>
        <v>0</v>
      </c>
      <c r="K126" s="37">
        <f>'Budget - Lead Partner'!K68</f>
        <v>0</v>
      </c>
      <c r="L126" s="205">
        <f>'Budget - Lead Partner'!L68</f>
        <v>0</v>
      </c>
      <c r="M126" s="13"/>
      <c r="N126" s="177"/>
      <c r="O126" s="177"/>
      <c r="P126" s="177"/>
      <c r="Q126" s="395" t="str">
        <f t="shared" si="23"/>
        <v>ok</v>
      </c>
      <c r="R126" s="177"/>
      <c r="S126" s="169"/>
      <c r="T126" s="178"/>
      <c r="U126" s="177"/>
      <c r="V126" s="169"/>
      <c r="W126" s="178"/>
      <c r="X126" s="177"/>
      <c r="Y126" s="169"/>
      <c r="Z126" s="178"/>
      <c r="AA126" s="177"/>
      <c r="AB126" s="169"/>
      <c r="AC126" s="178"/>
      <c r="AD126" s="177"/>
      <c r="AE126" s="169"/>
      <c r="AF126" s="178"/>
      <c r="AG126" s="177"/>
      <c r="AH126" s="169"/>
      <c r="AI126" s="178"/>
      <c r="AJ126" s="177"/>
      <c r="AK126" s="169"/>
      <c r="AL126" s="178"/>
      <c r="AM126" s="177"/>
      <c r="AN126" s="169"/>
      <c r="AO126" s="178"/>
      <c r="AP126" s="177"/>
      <c r="AQ126" s="169"/>
      <c r="AR126" s="178"/>
      <c r="AS126" s="177"/>
      <c r="AT126" s="169"/>
      <c r="AU126" s="178"/>
      <c r="AV126" s="177"/>
      <c r="AW126" s="169"/>
      <c r="AX126" s="178"/>
      <c r="AY126" s="177"/>
      <c r="AZ126" s="169"/>
      <c r="BA126" s="178"/>
      <c r="BB126" s="13"/>
      <c r="BC126" s="26"/>
      <c r="BD126" s="27">
        <f t="shared" si="4"/>
        <v>0</v>
      </c>
      <c r="BE126" s="13"/>
      <c r="BF126" s="26"/>
      <c r="BG126" s="27">
        <f t="shared" si="28"/>
        <v>0</v>
      </c>
      <c r="BH126" s="13"/>
      <c r="BI126" s="26">
        <f t="shared" si="40"/>
        <v>0</v>
      </c>
      <c r="BJ126" s="27">
        <f t="shared" si="29"/>
        <v>0</v>
      </c>
      <c r="BL126" s="43"/>
    </row>
    <row r="127" spans="1:64" ht="14.5" outlineLevel="1" x14ac:dyDescent="0.35">
      <c r="A127" s="13"/>
      <c r="B127" s="340" t="str">
        <f>'Budget - Lead Partner'!B69</f>
        <v>LP.C.2.10</v>
      </c>
      <c r="C127" s="328">
        <f>'Budget - Lead Partner'!C69</f>
        <v>0</v>
      </c>
      <c r="D127" s="329">
        <f>'Budget - Lead Partner'!D69</f>
        <v>0</v>
      </c>
      <c r="E127" s="328">
        <f>'Budget - Lead Partner'!E69</f>
        <v>0</v>
      </c>
      <c r="F127" s="326">
        <f>'Budget - Lead Partner'!F69</f>
        <v>0</v>
      </c>
      <c r="G127" s="303">
        <f>'Budget - Lead Partner'!G69</f>
        <v>0</v>
      </c>
      <c r="H127" s="303">
        <f>'Budget - Lead Partner'!H69</f>
        <v>0</v>
      </c>
      <c r="I127" s="308">
        <f>'Budget - Lead Partner'!I69</f>
        <v>0</v>
      </c>
      <c r="J127" s="345">
        <f>'Budget - Lead Partner'!J69</f>
        <v>0</v>
      </c>
      <c r="K127" s="312">
        <f>'Budget - Lead Partner'!K69</f>
        <v>0</v>
      </c>
      <c r="L127" s="205">
        <f>'Budget - Lead Partner'!L69</f>
        <v>0</v>
      </c>
      <c r="M127" s="13"/>
      <c r="N127" s="177"/>
      <c r="O127" s="177"/>
      <c r="P127" s="177"/>
      <c r="Q127" s="395" t="str">
        <f t="shared" si="23"/>
        <v>ok</v>
      </c>
      <c r="R127" s="177"/>
      <c r="S127" s="169"/>
      <c r="T127" s="178"/>
      <c r="U127" s="177"/>
      <c r="V127" s="169"/>
      <c r="W127" s="178"/>
      <c r="X127" s="177"/>
      <c r="Y127" s="169"/>
      <c r="Z127" s="178"/>
      <c r="AA127" s="177"/>
      <c r="AB127" s="169"/>
      <c r="AC127" s="178"/>
      <c r="AD127" s="177"/>
      <c r="AE127" s="169"/>
      <c r="AF127" s="178"/>
      <c r="AG127" s="177"/>
      <c r="AH127" s="169"/>
      <c r="AI127" s="178"/>
      <c r="AJ127" s="177"/>
      <c r="AK127" s="169"/>
      <c r="AL127" s="178"/>
      <c r="AM127" s="177"/>
      <c r="AN127" s="169"/>
      <c r="AO127" s="178"/>
      <c r="AP127" s="177"/>
      <c r="AQ127" s="169"/>
      <c r="AR127" s="178"/>
      <c r="AS127" s="177"/>
      <c r="AT127" s="169"/>
      <c r="AU127" s="178"/>
      <c r="AV127" s="177"/>
      <c r="AW127" s="169"/>
      <c r="AX127" s="178"/>
      <c r="AY127" s="177"/>
      <c r="AZ127" s="169"/>
      <c r="BA127" s="178"/>
      <c r="BB127" s="13"/>
      <c r="BC127" s="26"/>
      <c r="BD127" s="27">
        <f t="shared" si="4"/>
        <v>0</v>
      </c>
      <c r="BE127" s="13"/>
      <c r="BF127" s="26"/>
      <c r="BG127" s="27">
        <f t="shared" si="28"/>
        <v>0</v>
      </c>
      <c r="BH127" s="13"/>
      <c r="BI127" s="26">
        <f t="shared" si="40"/>
        <v>0</v>
      </c>
      <c r="BJ127" s="27">
        <f t="shared" si="29"/>
        <v>0</v>
      </c>
      <c r="BL127" s="43"/>
    </row>
    <row r="128" spans="1:64" ht="15" customHeight="1" x14ac:dyDescent="0.35">
      <c r="A128" s="13"/>
      <c r="B128" s="416" t="str">
        <f>CONCATENATE('Budget - P1'!D2," - ",'Budget consortium'!B116)</f>
        <v>Partner 1 - C.2 Conseiller technique (Technical Advisors)</v>
      </c>
      <c r="C128" s="417"/>
      <c r="D128" s="417"/>
      <c r="E128" s="417"/>
      <c r="F128" s="417"/>
      <c r="G128" s="417"/>
      <c r="H128" s="417"/>
      <c r="I128" s="417"/>
      <c r="J128" s="417"/>
      <c r="K128" s="417"/>
      <c r="L128" s="418">
        <f>SUM(L129:L138)</f>
        <v>0</v>
      </c>
      <c r="M128" s="20"/>
      <c r="N128" s="418">
        <f>SUM(N129:N138)</f>
        <v>0</v>
      </c>
      <c r="O128" s="418">
        <f t="shared" ref="O128:P128" si="41">SUM(O129:O138)</f>
        <v>0</v>
      </c>
      <c r="P128" s="418">
        <f t="shared" si="41"/>
        <v>0</v>
      </c>
      <c r="Q128" s="395" t="str">
        <f t="shared" ref="Q128:Q227" si="42">IF((N128+O128+P128)=L128,"ok","Corriger la division")</f>
        <v>ok</v>
      </c>
      <c r="R128" s="410"/>
      <c r="S128" s="411"/>
      <c r="T128" s="412"/>
      <c r="U128" s="410"/>
      <c r="V128" s="411"/>
      <c r="W128" s="412"/>
      <c r="X128" s="410"/>
      <c r="Y128" s="411"/>
      <c r="Z128" s="412"/>
      <c r="AA128" s="410"/>
      <c r="AB128" s="411"/>
      <c r="AC128" s="412"/>
      <c r="AD128" s="410"/>
      <c r="AE128" s="411"/>
      <c r="AF128" s="412"/>
      <c r="AG128" s="410"/>
      <c r="AH128" s="411"/>
      <c r="AI128" s="412"/>
      <c r="AJ128" s="410"/>
      <c r="AK128" s="411"/>
      <c r="AL128" s="412"/>
      <c r="AM128" s="410"/>
      <c r="AN128" s="411"/>
      <c r="AO128" s="412"/>
      <c r="AP128" s="410"/>
      <c r="AQ128" s="411"/>
      <c r="AR128" s="412"/>
      <c r="AS128" s="410"/>
      <c r="AT128" s="411"/>
      <c r="AU128" s="412"/>
      <c r="AV128" s="410"/>
      <c r="AW128" s="411"/>
      <c r="AX128" s="412"/>
      <c r="AY128" s="410"/>
      <c r="AZ128" s="411"/>
      <c r="BA128" s="412"/>
      <c r="BB128" s="13"/>
      <c r="BC128" s="413"/>
      <c r="BD128" s="414"/>
      <c r="BE128" s="13"/>
      <c r="BF128" s="413"/>
      <c r="BG128" s="414"/>
      <c r="BH128" s="13"/>
      <c r="BI128" s="413"/>
      <c r="BJ128" s="414"/>
      <c r="BL128" s="415"/>
    </row>
    <row r="129" spans="1:64" ht="14.5" x14ac:dyDescent="0.35">
      <c r="A129" s="13"/>
      <c r="B129" s="340" t="str">
        <f>'Budget - P1'!B60</f>
        <v>P1.C.2.01</v>
      </c>
      <c r="C129" s="329">
        <f>'Budget - P1'!C60</f>
        <v>0</v>
      </c>
      <c r="D129" s="329">
        <f>'Budget - P1'!D60</f>
        <v>0</v>
      </c>
      <c r="E129" s="329">
        <f>'Budget - P1'!E60</f>
        <v>0</v>
      </c>
      <c r="F129" s="325">
        <f>'Budget - P1'!F60</f>
        <v>0</v>
      </c>
      <c r="G129" s="302">
        <f>'Budget - P1'!G60</f>
        <v>0</v>
      </c>
      <c r="H129" s="302">
        <f>'Budget - P1'!H60</f>
        <v>0</v>
      </c>
      <c r="I129" s="330">
        <f>'Budget - P1'!I60</f>
        <v>0</v>
      </c>
      <c r="J129" s="331">
        <f>'Budget - P1'!J60</f>
        <v>0</v>
      </c>
      <c r="K129" s="332">
        <f>'Budget - P1'!K60</f>
        <v>0</v>
      </c>
      <c r="L129" s="205">
        <f>'Budget - P1'!L60</f>
        <v>0</v>
      </c>
      <c r="M129" s="19"/>
      <c r="N129" s="177"/>
      <c r="O129" s="177"/>
      <c r="P129" s="177"/>
      <c r="Q129" s="395" t="str">
        <f t="shared" si="42"/>
        <v>ok</v>
      </c>
      <c r="R129" s="177"/>
      <c r="S129" s="170"/>
      <c r="T129" s="178"/>
      <c r="U129" s="177"/>
      <c r="V129" s="170"/>
      <c r="W129" s="178"/>
      <c r="X129" s="177"/>
      <c r="Y129" s="170"/>
      <c r="Z129" s="178"/>
      <c r="AA129" s="177"/>
      <c r="AB129" s="170"/>
      <c r="AC129" s="178"/>
      <c r="AD129" s="177"/>
      <c r="AE129" s="170"/>
      <c r="AF129" s="178"/>
      <c r="AG129" s="177"/>
      <c r="AH129" s="170"/>
      <c r="AI129" s="178"/>
      <c r="AJ129" s="177"/>
      <c r="AK129" s="170"/>
      <c r="AL129" s="178"/>
      <c r="AM129" s="177"/>
      <c r="AN129" s="170"/>
      <c r="AO129" s="178"/>
      <c r="AP129" s="177"/>
      <c r="AQ129" s="170"/>
      <c r="AR129" s="178"/>
      <c r="AS129" s="177"/>
      <c r="AT129" s="170"/>
      <c r="AU129" s="178"/>
      <c r="AV129" s="177"/>
      <c r="AW129" s="170"/>
      <c r="AX129" s="178"/>
      <c r="AY129" s="177"/>
      <c r="AZ129" s="170"/>
      <c r="BA129" s="178"/>
      <c r="BB129" s="13"/>
      <c r="BC129" s="26"/>
      <c r="BD129" s="27"/>
      <c r="BE129" s="13"/>
      <c r="BF129" s="26"/>
      <c r="BG129" s="27"/>
      <c r="BH129" s="13"/>
      <c r="BI129" s="26"/>
      <c r="BJ129" s="27"/>
      <c r="BL129" s="43"/>
    </row>
    <row r="130" spans="1:64" ht="14.5" x14ac:dyDescent="0.35">
      <c r="A130" s="13"/>
      <c r="B130" s="340" t="str">
        <f>'Budget - P1'!B61</f>
        <v>P1.C.2.02</v>
      </c>
      <c r="C130" s="329">
        <f>'Budget - P1'!C61</f>
        <v>0</v>
      </c>
      <c r="D130" s="329">
        <f>'Budget - P1'!D61</f>
        <v>0</v>
      </c>
      <c r="E130" s="329">
        <f>'Budget - P1'!E61</f>
        <v>0</v>
      </c>
      <c r="F130" s="325">
        <f>'Budget - P1'!F61</f>
        <v>0</v>
      </c>
      <c r="G130" s="302">
        <f>'Budget - P1'!G61</f>
        <v>0</v>
      </c>
      <c r="H130" s="302">
        <f>'Budget - P1'!H61</f>
        <v>0</v>
      </c>
      <c r="I130" s="330">
        <f>'Budget - P1'!I61</f>
        <v>0</v>
      </c>
      <c r="J130" s="331">
        <f>'Budget - P1'!J61</f>
        <v>0</v>
      </c>
      <c r="K130" s="332">
        <f>'Budget - P1'!K61</f>
        <v>0</v>
      </c>
      <c r="L130" s="205">
        <f>'Budget - P1'!L61</f>
        <v>0</v>
      </c>
      <c r="M130" s="13"/>
      <c r="N130" s="177"/>
      <c r="O130" s="177"/>
      <c r="P130" s="177"/>
      <c r="Q130" s="395" t="str">
        <f t="shared" si="42"/>
        <v>ok</v>
      </c>
      <c r="R130" s="177"/>
      <c r="S130" s="169"/>
      <c r="T130" s="178"/>
      <c r="U130" s="177"/>
      <c r="V130" s="169"/>
      <c r="W130" s="178"/>
      <c r="X130" s="177"/>
      <c r="Y130" s="169"/>
      <c r="Z130" s="178"/>
      <c r="AA130" s="177"/>
      <c r="AB130" s="169"/>
      <c r="AC130" s="178"/>
      <c r="AD130" s="177"/>
      <c r="AE130" s="169"/>
      <c r="AF130" s="178"/>
      <c r="AG130" s="177"/>
      <c r="AH130" s="169"/>
      <c r="AI130" s="178"/>
      <c r="AJ130" s="177"/>
      <c r="AK130" s="169"/>
      <c r="AL130" s="178"/>
      <c r="AM130" s="177"/>
      <c r="AN130" s="169"/>
      <c r="AO130" s="178"/>
      <c r="AP130" s="177"/>
      <c r="AQ130" s="169"/>
      <c r="AR130" s="178"/>
      <c r="AS130" s="177"/>
      <c r="AT130" s="169"/>
      <c r="AU130" s="178"/>
      <c r="AV130" s="177"/>
      <c r="AW130" s="169"/>
      <c r="AX130" s="178"/>
      <c r="AY130" s="177"/>
      <c r="AZ130" s="169"/>
      <c r="BA130" s="178"/>
      <c r="BB130" s="13"/>
      <c r="BC130" s="26"/>
      <c r="BD130" s="27"/>
      <c r="BE130" s="13"/>
      <c r="BF130" s="26"/>
      <c r="BG130" s="27"/>
      <c r="BH130" s="13"/>
      <c r="BI130" s="26"/>
      <c r="BJ130" s="27"/>
      <c r="BL130" s="43"/>
    </row>
    <row r="131" spans="1:64" ht="14.5" outlineLevel="1" x14ac:dyDescent="0.35">
      <c r="A131" s="13"/>
      <c r="B131" s="340" t="str">
        <f>'Budget - P1'!B62</f>
        <v>P1.C.2.03</v>
      </c>
      <c r="C131" s="267">
        <f>'Budget - P1'!C62</f>
        <v>0</v>
      </c>
      <c r="D131" s="329">
        <f>'Budget - P1'!D62</f>
        <v>0</v>
      </c>
      <c r="E131" s="267">
        <f>'Budget - P1'!E62</f>
        <v>0</v>
      </c>
      <c r="F131" s="319">
        <f>'Budget - P1'!F62</f>
        <v>0</v>
      </c>
      <c r="G131" s="23">
        <f>'Budget - P1'!G62</f>
        <v>0</v>
      </c>
      <c r="H131" s="23">
        <f>'Budget - P1'!H62</f>
        <v>0</v>
      </c>
      <c r="I131" s="55">
        <f>'Budget - P1'!I62</f>
        <v>0</v>
      </c>
      <c r="J131" s="202">
        <f>'Budget - P1'!J62</f>
        <v>0</v>
      </c>
      <c r="K131" s="37">
        <f>'Budget - P1'!K62</f>
        <v>0</v>
      </c>
      <c r="L131" s="205">
        <f>'Budget - P1'!L62</f>
        <v>0</v>
      </c>
      <c r="M131" s="13"/>
      <c r="N131" s="177"/>
      <c r="O131" s="177"/>
      <c r="P131" s="177"/>
      <c r="Q131" s="395" t="str">
        <f t="shared" si="42"/>
        <v>ok</v>
      </c>
      <c r="R131" s="177"/>
      <c r="S131" s="169"/>
      <c r="T131" s="178"/>
      <c r="U131" s="177"/>
      <c r="V131" s="169"/>
      <c r="W131" s="178"/>
      <c r="X131" s="177"/>
      <c r="Y131" s="169"/>
      <c r="Z131" s="178"/>
      <c r="AA131" s="177"/>
      <c r="AB131" s="169"/>
      <c r="AC131" s="178"/>
      <c r="AD131" s="177"/>
      <c r="AE131" s="169"/>
      <c r="AF131" s="178"/>
      <c r="AG131" s="177"/>
      <c r="AH131" s="169"/>
      <c r="AI131" s="178"/>
      <c r="AJ131" s="177"/>
      <c r="AK131" s="169"/>
      <c r="AL131" s="178"/>
      <c r="AM131" s="177"/>
      <c r="AN131" s="169"/>
      <c r="AO131" s="178"/>
      <c r="AP131" s="177"/>
      <c r="AQ131" s="169"/>
      <c r="AR131" s="178"/>
      <c r="AS131" s="177"/>
      <c r="AT131" s="169"/>
      <c r="AU131" s="178"/>
      <c r="AV131" s="177"/>
      <c r="AW131" s="169"/>
      <c r="AX131" s="178"/>
      <c r="AY131" s="177"/>
      <c r="AZ131" s="169"/>
      <c r="BA131" s="178"/>
      <c r="BB131" s="13"/>
      <c r="BC131" s="26"/>
      <c r="BD131" s="27"/>
      <c r="BE131" s="13"/>
      <c r="BF131" s="26"/>
      <c r="BG131" s="27"/>
      <c r="BH131" s="13"/>
      <c r="BI131" s="26"/>
      <c r="BJ131" s="27"/>
      <c r="BL131" s="165"/>
    </row>
    <row r="132" spans="1:64" ht="14.5" outlineLevel="1" x14ac:dyDescent="0.35">
      <c r="A132" s="13"/>
      <c r="B132" s="340" t="str">
        <f>'Budget - P1'!B63</f>
        <v>P1.C.2.04</v>
      </c>
      <c r="C132" s="267">
        <f>'Budget - P1'!C63</f>
        <v>0</v>
      </c>
      <c r="D132" s="329">
        <f>'Budget - P1'!D63</f>
        <v>0</v>
      </c>
      <c r="E132" s="267">
        <f>'Budget - P1'!E63</f>
        <v>0</v>
      </c>
      <c r="F132" s="319">
        <f>'Budget - P1'!F63</f>
        <v>0</v>
      </c>
      <c r="G132" s="23">
        <f>'Budget - P1'!G63</f>
        <v>0</v>
      </c>
      <c r="H132" s="23">
        <f>'Budget - P1'!H63</f>
        <v>0</v>
      </c>
      <c r="I132" s="55">
        <f>'Budget - P1'!I63</f>
        <v>0</v>
      </c>
      <c r="J132" s="202">
        <f>'Budget - P1'!J63</f>
        <v>0</v>
      </c>
      <c r="K132" s="37">
        <f>'Budget - P1'!K63</f>
        <v>0</v>
      </c>
      <c r="L132" s="205">
        <f>'Budget - P1'!L63</f>
        <v>0</v>
      </c>
      <c r="M132" s="13"/>
      <c r="N132" s="177"/>
      <c r="O132" s="177"/>
      <c r="P132" s="177"/>
      <c r="Q132" s="395" t="str">
        <f t="shared" si="42"/>
        <v>ok</v>
      </c>
      <c r="R132" s="177"/>
      <c r="S132" s="169"/>
      <c r="T132" s="178"/>
      <c r="U132" s="177"/>
      <c r="V132" s="169"/>
      <c r="W132" s="178"/>
      <c r="X132" s="177"/>
      <c r="Y132" s="169"/>
      <c r="Z132" s="178"/>
      <c r="AA132" s="177"/>
      <c r="AB132" s="169"/>
      <c r="AC132" s="178"/>
      <c r="AD132" s="177"/>
      <c r="AE132" s="169"/>
      <c r="AF132" s="178"/>
      <c r="AG132" s="177"/>
      <c r="AH132" s="169"/>
      <c r="AI132" s="178"/>
      <c r="AJ132" s="177"/>
      <c r="AK132" s="169"/>
      <c r="AL132" s="178"/>
      <c r="AM132" s="177"/>
      <c r="AN132" s="169"/>
      <c r="AO132" s="178"/>
      <c r="AP132" s="177"/>
      <c r="AQ132" s="169"/>
      <c r="AR132" s="178"/>
      <c r="AS132" s="177"/>
      <c r="AT132" s="169"/>
      <c r="AU132" s="178"/>
      <c r="AV132" s="177"/>
      <c r="AW132" s="169"/>
      <c r="AX132" s="178"/>
      <c r="AY132" s="177"/>
      <c r="AZ132" s="169"/>
      <c r="BA132" s="178"/>
      <c r="BB132" s="13"/>
      <c r="BC132" s="26"/>
      <c r="BD132" s="27"/>
      <c r="BE132" s="13"/>
      <c r="BF132" s="26"/>
      <c r="BG132" s="27"/>
      <c r="BH132" s="13"/>
      <c r="BI132" s="26"/>
      <c r="BJ132" s="27"/>
      <c r="BL132" s="43"/>
    </row>
    <row r="133" spans="1:64" ht="14.5" outlineLevel="1" x14ac:dyDescent="0.35">
      <c r="A133" s="13"/>
      <c r="B133" s="340" t="str">
        <f>'Budget - P1'!B64</f>
        <v>P1.C.2.05</v>
      </c>
      <c r="C133" s="267">
        <f>'Budget - P1'!C64</f>
        <v>0</v>
      </c>
      <c r="D133" s="329">
        <f>'Budget - P1'!D64</f>
        <v>0</v>
      </c>
      <c r="E133" s="267">
        <f>'Budget - P1'!E64</f>
        <v>0</v>
      </c>
      <c r="F133" s="319">
        <f>'Budget - P1'!F64</f>
        <v>0</v>
      </c>
      <c r="G133" s="23">
        <f>'Budget - P1'!G64</f>
        <v>0</v>
      </c>
      <c r="H133" s="23">
        <f>'Budget - P1'!H64</f>
        <v>0</v>
      </c>
      <c r="I133" s="55">
        <f>'Budget - P1'!I64</f>
        <v>0</v>
      </c>
      <c r="J133" s="202">
        <f>'Budget - P1'!J64</f>
        <v>0</v>
      </c>
      <c r="K133" s="37">
        <f>'Budget - P1'!K64</f>
        <v>0</v>
      </c>
      <c r="L133" s="205">
        <f>'Budget - P1'!L64</f>
        <v>0</v>
      </c>
      <c r="M133" s="13"/>
      <c r="N133" s="177"/>
      <c r="O133" s="177"/>
      <c r="P133" s="177"/>
      <c r="Q133" s="395" t="str">
        <f t="shared" si="42"/>
        <v>ok</v>
      </c>
      <c r="R133" s="177"/>
      <c r="S133" s="169"/>
      <c r="T133" s="178"/>
      <c r="U133" s="177"/>
      <c r="V133" s="169"/>
      <c r="W133" s="178"/>
      <c r="X133" s="177"/>
      <c r="Y133" s="169"/>
      <c r="Z133" s="178"/>
      <c r="AA133" s="177"/>
      <c r="AB133" s="169"/>
      <c r="AC133" s="178"/>
      <c r="AD133" s="177"/>
      <c r="AE133" s="169"/>
      <c r="AF133" s="178"/>
      <c r="AG133" s="177"/>
      <c r="AH133" s="169"/>
      <c r="AI133" s="178"/>
      <c r="AJ133" s="177"/>
      <c r="AK133" s="169"/>
      <c r="AL133" s="178"/>
      <c r="AM133" s="177"/>
      <c r="AN133" s="169"/>
      <c r="AO133" s="178"/>
      <c r="AP133" s="177"/>
      <c r="AQ133" s="169"/>
      <c r="AR133" s="178"/>
      <c r="AS133" s="177"/>
      <c r="AT133" s="169"/>
      <c r="AU133" s="178"/>
      <c r="AV133" s="177"/>
      <c r="AW133" s="169"/>
      <c r="AX133" s="178"/>
      <c r="AY133" s="177"/>
      <c r="AZ133" s="169"/>
      <c r="BA133" s="178"/>
      <c r="BB133" s="13"/>
      <c r="BC133" s="26"/>
      <c r="BD133" s="27"/>
      <c r="BE133" s="13"/>
      <c r="BF133" s="26"/>
      <c r="BG133" s="27"/>
      <c r="BH133" s="13"/>
      <c r="BI133" s="26"/>
      <c r="BJ133" s="27"/>
      <c r="BL133" s="43"/>
    </row>
    <row r="134" spans="1:64" ht="14.5" outlineLevel="1" x14ac:dyDescent="0.35">
      <c r="A134" s="13"/>
      <c r="B134" s="340" t="str">
        <f>'Budget - P1'!B65</f>
        <v>P1.C.2.06</v>
      </c>
      <c r="C134" s="267">
        <f>'Budget - P1'!C65</f>
        <v>0</v>
      </c>
      <c r="D134" s="329">
        <f>'Budget - P1'!D65</f>
        <v>0</v>
      </c>
      <c r="E134" s="267">
        <f>'Budget - P1'!E65</f>
        <v>0</v>
      </c>
      <c r="F134" s="319">
        <f>'Budget - P1'!F65</f>
        <v>0</v>
      </c>
      <c r="G134" s="23">
        <f>'Budget - P1'!G65</f>
        <v>0</v>
      </c>
      <c r="H134" s="23">
        <f>'Budget - P1'!H65</f>
        <v>0</v>
      </c>
      <c r="I134" s="55">
        <f>'Budget - P1'!I65</f>
        <v>0</v>
      </c>
      <c r="J134" s="202">
        <f>'Budget - P1'!J65</f>
        <v>0</v>
      </c>
      <c r="K134" s="37">
        <f>'Budget - P1'!K65</f>
        <v>0</v>
      </c>
      <c r="L134" s="205">
        <f>'Budget - P1'!L65</f>
        <v>0</v>
      </c>
      <c r="M134" s="13"/>
      <c r="N134" s="177"/>
      <c r="O134" s="177"/>
      <c r="P134" s="177"/>
      <c r="Q134" s="395" t="str">
        <f t="shared" si="42"/>
        <v>ok</v>
      </c>
      <c r="R134" s="177"/>
      <c r="S134" s="169"/>
      <c r="T134" s="178"/>
      <c r="U134" s="177"/>
      <c r="V134" s="169"/>
      <c r="W134" s="178"/>
      <c r="X134" s="177"/>
      <c r="Y134" s="169"/>
      <c r="Z134" s="178"/>
      <c r="AA134" s="177"/>
      <c r="AB134" s="169"/>
      <c r="AC134" s="178"/>
      <c r="AD134" s="177"/>
      <c r="AE134" s="169"/>
      <c r="AF134" s="178"/>
      <c r="AG134" s="177"/>
      <c r="AH134" s="169"/>
      <c r="AI134" s="178"/>
      <c r="AJ134" s="177"/>
      <c r="AK134" s="169"/>
      <c r="AL134" s="178"/>
      <c r="AM134" s="177"/>
      <c r="AN134" s="169"/>
      <c r="AO134" s="178"/>
      <c r="AP134" s="177"/>
      <c r="AQ134" s="169"/>
      <c r="AR134" s="178"/>
      <c r="AS134" s="177"/>
      <c r="AT134" s="169"/>
      <c r="AU134" s="178"/>
      <c r="AV134" s="177"/>
      <c r="AW134" s="169"/>
      <c r="AX134" s="178"/>
      <c r="AY134" s="177"/>
      <c r="AZ134" s="169"/>
      <c r="BA134" s="178"/>
      <c r="BB134" s="13"/>
      <c r="BC134" s="26"/>
      <c r="BD134" s="27"/>
      <c r="BE134" s="13"/>
      <c r="BF134" s="26"/>
      <c r="BG134" s="27"/>
      <c r="BH134" s="13"/>
      <c r="BI134" s="26"/>
      <c r="BJ134" s="27"/>
      <c r="BL134" s="43"/>
    </row>
    <row r="135" spans="1:64" ht="14.5" outlineLevel="1" x14ac:dyDescent="0.35">
      <c r="A135" s="13"/>
      <c r="B135" s="340" t="str">
        <f>'Budget - P1'!B66</f>
        <v>P1.C.2.07</v>
      </c>
      <c r="C135" s="267">
        <f>'Budget - P1'!C66</f>
        <v>0</v>
      </c>
      <c r="D135" s="329">
        <f>'Budget - P1'!D66</f>
        <v>0</v>
      </c>
      <c r="E135" s="267">
        <f>'Budget - P1'!E66</f>
        <v>0</v>
      </c>
      <c r="F135" s="319">
        <f>'Budget - P1'!F66</f>
        <v>0</v>
      </c>
      <c r="G135" s="23">
        <f>'Budget - P1'!G66</f>
        <v>0</v>
      </c>
      <c r="H135" s="23">
        <f>'Budget - P1'!H66</f>
        <v>0</v>
      </c>
      <c r="I135" s="55">
        <f>'Budget - P1'!I66</f>
        <v>0</v>
      </c>
      <c r="J135" s="202">
        <f>'Budget - P1'!J66</f>
        <v>0</v>
      </c>
      <c r="K135" s="37">
        <f>'Budget - P1'!K66</f>
        <v>0</v>
      </c>
      <c r="L135" s="205">
        <f>'Budget - P1'!L66</f>
        <v>0</v>
      </c>
      <c r="M135" s="13"/>
      <c r="N135" s="177"/>
      <c r="O135" s="177"/>
      <c r="P135" s="177"/>
      <c r="Q135" s="395" t="str">
        <f t="shared" si="42"/>
        <v>ok</v>
      </c>
      <c r="R135" s="177"/>
      <c r="S135" s="169"/>
      <c r="T135" s="178"/>
      <c r="U135" s="177"/>
      <c r="V135" s="169"/>
      <c r="W135" s="178"/>
      <c r="X135" s="177"/>
      <c r="Y135" s="169"/>
      <c r="Z135" s="178"/>
      <c r="AA135" s="177"/>
      <c r="AB135" s="169"/>
      <c r="AC135" s="178"/>
      <c r="AD135" s="177"/>
      <c r="AE135" s="169"/>
      <c r="AF135" s="178"/>
      <c r="AG135" s="177"/>
      <c r="AH135" s="169"/>
      <c r="AI135" s="178"/>
      <c r="AJ135" s="177"/>
      <c r="AK135" s="169"/>
      <c r="AL135" s="178"/>
      <c r="AM135" s="177"/>
      <c r="AN135" s="169"/>
      <c r="AO135" s="178"/>
      <c r="AP135" s="177"/>
      <c r="AQ135" s="169"/>
      <c r="AR135" s="178"/>
      <c r="AS135" s="177"/>
      <c r="AT135" s="169"/>
      <c r="AU135" s="178"/>
      <c r="AV135" s="177"/>
      <c r="AW135" s="169"/>
      <c r="AX135" s="178"/>
      <c r="AY135" s="177"/>
      <c r="AZ135" s="169"/>
      <c r="BA135" s="178"/>
      <c r="BB135" s="13"/>
      <c r="BC135" s="26"/>
      <c r="BD135" s="27"/>
      <c r="BE135" s="13"/>
      <c r="BF135" s="26"/>
      <c r="BG135" s="27"/>
      <c r="BH135" s="13"/>
      <c r="BI135" s="26"/>
      <c r="BJ135" s="27"/>
      <c r="BL135" s="43"/>
    </row>
    <row r="136" spans="1:64" ht="14.5" outlineLevel="1" x14ac:dyDescent="0.35">
      <c r="A136" s="13"/>
      <c r="B136" s="340" t="str">
        <f>'Budget - P1'!B67</f>
        <v>P1.C.2.08</v>
      </c>
      <c r="C136" s="267">
        <f>'Budget - P1'!C67</f>
        <v>0</v>
      </c>
      <c r="D136" s="329">
        <f>'Budget - P1'!D67</f>
        <v>0</v>
      </c>
      <c r="E136" s="267">
        <f>'Budget - P1'!E67</f>
        <v>0</v>
      </c>
      <c r="F136" s="319">
        <f>'Budget - P1'!F67</f>
        <v>0</v>
      </c>
      <c r="G136" s="23">
        <f>'Budget - P1'!G67</f>
        <v>0</v>
      </c>
      <c r="H136" s="23">
        <f>'Budget - P1'!H67</f>
        <v>0</v>
      </c>
      <c r="I136" s="55">
        <f>'Budget - P1'!I67</f>
        <v>0</v>
      </c>
      <c r="J136" s="202">
        <f>'Budget - P1'!J67</f>
        <v>0</v>
      </c>
      <c r="K136" s="37">
        <f>'Budget - P1'!K67</f>
        <v>0</v>
      </c>
      <c r="L136" s="205">
        <f>'Budget - P1'!L67</f>
        <v>0</v>
      </c>
      <c r="M136" s="13"/>
      <c r="N136" s="177"/>
      <c r="O136" s="177"/>
      <c r="P136" s="177"/>
      <c r="Q136" s="395" t="str">
        <f t="shared" si="42"/>
        <v>ok</v>
      </c>
      <c r="R136" s="177"/>
      <c r="S136" s="169"/>
      <c r="T136" s="178"/>
      <c r="U136" s="177"/>
      <c r="V136" s="169"/>
      <c r="W136" s="178"/>
      <c r="X136" s="177"/>
      <c r="Y136" s="169"/>
      <c r="Z136" s="178"/>
      <c r="AA136" s="177"/>
      <c r="AB136" s="169"/>
      <c r="AC136" s="178"/>
      <c r="AD136" s="177"/>
      <c r="AE136" s="169"/>
      <c r="AF136" s="178"/>
      <c r="AG136" s="177"/>
      <c r="AH136" s="169"/>
      <c r="AI136" s="178"/>
      <c r="AJ136" s="177"/>
      <c r="AK136" s="169"/>
      <c r="AL136" s="178"/>
      <c r="AM136" s="177"/>
      <c r="AN136" s="169"/>
      <c r="AO136" s="178"/>
      <c r="AP136" s="177"/>
      <c r="AQ136" s="169"/>
      <c r="AR136" s="178"/>
      <c r="AS136" s="177"/>
      <c r="AT136" s="169"/>
      <c r="AU136" s="178"/>
      <c r="AV136" s="177"/>
      <c r="AW136" s="169"/>
      <c r="AX136" s="178"/>
      <c r="AY136" s="177"/>
      <c r="AZ136" s="169"/>
      <c r="BA136" s="178"/>
      <c r="BB136" s="13"/>
      <c r="BC136" s="26"/>
      <c r="BD136" s="27"/>
      <c r="BE136" s="13"/>
      <c r="BF136" s="26"/>
      <c r="BG136" s="27"/>
      <c r="BH136" s="13"/>
      <c r="BI136" s="26"/>
      <c r="BJ136" s="27"/>
      <c r="BL136" s="43"/>
    </row>
    <row r="137" spans="1:64" ht="14.5" outlineLevel="1" x14ac:dyDescent="0.35">
      <c r="A137" s="13"/>
      <c r="B137" s="340" t="str">
        <f>'Budget - P1'!B68</f>
        <v>P1.C.2.09</v>
      </c>
      <c r="C137" s="267">
        <f>'Budget - P1'!C68</f>
        <v>0</v>
      </c>
      <c r="D137" s="329">
        <f>'Budget - P1'!D68</f>
        <v>0</v>
      </c>
      <c r="E137" s="267">
        <f>'Budget - P1'!E68</f>
        <v>0</v>
      </c>
      <c r="F137" s="319">
        <f>'Budget - P1'!F68</f>
        <v>0</v>
      </c>
      <c r="G137" s="23">
        <f>'Budget - P1'!G68</f>
        <v>0</v>
      </c>
      <c r="H137" s="23">
        <f>'Budget - P1'!H68</f>
        <v>0</v>
      </c>
      <c r="I137" s="55">
        <f>'Budget - P1'!I68</f>
        <v>0</v>
      </c>
      <c r="J137" s="202">
        <f>'Budget - P1'!J68</f>
        <v>0</v>
      </c>
      <c r="K137" s="37">
        <f>'Budget - P1'!K68</f>
        <v>0</v>
      </c>
      <c r="L137" s="205">
        <f>'Budget - P1'!L68</f>
        <v>0</v>
      </c>
      <c r="M137" s="13"/>
      <c r="N137" s="177"/>
      <c r="O137" s="177"/>
      <c r="P137" s="177"/>
      <c r="Q137" s="395" t="str">
        <f t="shared" si="42"/>
        <v>ok</v>
      </c>
      <c r="R137" s="177"/>
      <c r="S137" s="169"/>
      <c r="T137" s="178"/>
      <c r="U137" s="177"/>
      <c r="V137" s="169"/>
      <c r="W137" s="178"/>
      <c r="X137" s="177"/>
      <c r="Y137" s="169"/>
      <c r="Z137" s="178"/>
      <c r="AA137" s="177"/>
      <c r="AB137" s="169"/>
      <c r="AC137" s="178"/>
      <c r="AD137" s="177"/>
      <c r="AE137" s="169"/>
      <c r="AF137" s="178"/>
      <c r="AG137" s="177"/>
      <c r="AH137" s="169"/>
      <c r="AI137" s="178"/>
      <c r="AJ137" s="177"/>
      <c r="AK137" s="169"/>
      <c r="AL137" s="178"/>
      <c r="AM137" s="177"/>
      <c r="AN137" s="169"/>
      <c r="AO137" s="178"/>
      <c r="AP137" s="177"/>
      <c r="AQ137" s="169"/>
      <c r="AR137" s="178"/>
      <c r="AS137" s="177"/>
      <c r="AT137" s="169"/>
      <c r="AU137" s="178"/>
      <c r="AV137" s="177"/>
      <c r="AW137" s="169"/>
      <c r="AX137" s="178"/>
      <c r="AY137" s="177"/>
      <c r="AZ137" s="169"/>
      <c r="BA137" s="178"/>
      <c r="BB137" s="13"/>
      <c r="BC137" s="26"/>
      <c r="BD137" s="27"/>
      <c r="BE137" s="13"/>
      <c r="BF137" s="26"/>
      <c r="BG137" s="27"/>
      <c r="BH137" s="13"/>
      <c r="BI137" s="26"/>
      <c r="BJ137" s="27"/>
      <c r="BL137" s="43"/>
    </row>
    <row r="138" spans="1:64" ht="14.5" outlineLevel="1" x14ac:dyDescent="0.35">
      <c r="A138" s="13"/>
      <c r="B138" s="340" t="str">
        <f>'Budget - P1'!B69</f>
        <v>P1.C.2.10</v>
      </c>
      <c r="C138" s="328">
        <f>'Budget - P1'!C69</f>
        <v>0</v>
      </c>
      <c r="D138" s="329">
        <f>'Budget - P1'!D69</f>
        <v>0</v>
      </c>
      <c r="E138" s="328">
        <f>'Budget - P1'!E69</f>
        <v>0</v>
      </c>
      <c r="F138" s="326">
        <f>'Budget - P1'!F69</f>
        <v>0</v>
      </c>
      <c r="G138" s="303">
        <f>'Budget - P1'!G69</f>
        <v>0</v>
      </c>
      <c r="H138" s="303">
        <f>'Budget - P1'!H69</f>
        <v>0</v>
      </c>
      <c r="I138" s="308">
        <f>'Budget - P1'!I69</f>
        <v>0</v>
      </c>
      <c r="J138" s="345">
        <f>'Budget - P1'!J69</f>
        <v>0</v>
      </c>
      <c r="K138" s="312">
        <f>'Budget - P1'!K69</f>
        <v>0</v>
      </c>
      <c r="L138" s="205">
        <f>'Budget - P1'!L69</f>
        <v>0</v>
      </c>
      <c r="M138" s="13"/>
      <c r="N138" s="177"/>
      <c r="O138" s="177"/>
      <c r="P138" s="177"/>
      <c r="Q138" s="395" t="str">
        <f t="shared" si="42"/>
        <v>ok</v>
      </c>
      <c r="R138" s="177"/>
      <c r="S138" s="169"/>
      <c r="T138" s="178"/>
      <c r="U138" s="177"/>
      <c r="V138" s="169"/>
      <c r="W138" s="178"/>
      <c r="X138" s="177"/>
      <c r="Y138" s="169"/>
      <c r="Z138" s="178"/>
      <c r="AA138" s="177"/>
      <c r="AB138" s="169"/>
      <c r="AC138" s="178"/>
      <c r="AD138" s="177"/>
      <c r="AE138" s="169"/>
      <c r="AF138" s="178"/>
      <c r="AG138" s="177"/>
      <c r="AH138" s="169"/>
      <c r="AI138" s="178"/>
      <c r="AJ138" s="177"/>
      <c r="AK138" s="169"/>
      <c r="AL138" s="178"/>
      <c r="AM138" s="177"/>
      <c r="AN138" s="169"/>
      <c r="AO138" s="178"/>
      <c r="AP138" s="177"/>
      <c r="AQ138" s="169"/>
      <c r="AR138" s="178"/>
      <c r="AS138" s="177"/>
      <c r="AT138" s="169"/>
      <c r="AU138" s="178"/>
      <c r="AV138" s="177"/>
      <c r="AW138" s="169"/>
      <c r="AX138" s="178"/>
      <c r="AY138" s="177"/>
      <c r="AZ138" s="169"/>
      <c r="BA138" s="178"/>
      <c r="BB138" s="13"/>
      <c r="BC138" s="26"/>
      <c r="BD138" s="27"/>
      <c r="BE138" s="13"/>
      <c r="BF138" s="26"/>
      <c r="BG138" s="27"/>
      <c r="BH138" s="13"/>
      <c r="BI138" s="26"/>
      <c r="BJ138" s="27"/>
      <c r="BL138" s="43"/>
    </row>
    <row r="139" spans="1:64" ht="15" customHeight="1" x14ac:dyDescent="0.35">
      <c r="A139" s="13"/>
      <c r="B139" s="416" t="str">
        <f>CONCATENATE('Budget - P2'!D2," - ",'Budget consortium'!B116)</f>
        <v>Partner 2 - C.2 Conseiller technique (Technical Advisors)</v>
      </c>
      <c r="C139" s="417"/>
      <c r="D139" s="417"/>
      <c r="E139" s="417"/>
      <c r="F139" s="417"/>
      <c r="G139" s="417"/>
      <c r="H139" s="417"/>
      <c r="I139" s="417"/>
      <c r="J139" s="417"/>
      <c r="K139" s="417"/>
      <c r="L139" s="418">
        <f>SUM(L140:L149)</f>
        <v>0</v>
      </c>
      <c r="M139" s="20"/>
      <c r="N139" s="418">
        <f t="shared" ref="N139" si="43">SUM(N140:N149)</f>
        <v>0</v>
      </c>
      <c r="O139" s="418">
        <f t="shared" ref="O139" si="44">SUM(O140:O149)</f>
        <v>0</v>
      </c>
      <c r="P139" s="418">
        <f t="shared" ref="P139" si="45">SUM(P140:P149)</f>
        <v>0</v>
      </c>
      <c r="Q139" s="395" t="str">
        <f t="shared" si="42"/>
        <v>ok</v>
      </c>
      <c r="R139" s="410"/>
      <c r="S139" s="411"/>
      <c r="T139" s="412"/>
      <c r="U139" s="410"/>
      <c r="V139" s="411"/>
      <c r="W139" s="412"/>
      <c r="X139" s="410"/>
      <c r="Y139" s="411"/>
      <c r="Z139" s="412"/>
      <c r="AA139" s="410"/>
      <c r="AB139" s="411"/>
      <c r="AC139" s="412"/>
      <c r="AD139" s="410"/>
      <c r="AE139" s="411"/>
      <c r="AF139" s="412"/>
      <c r="AG139" s="410"/>
      <c r="AH139" s="411"/>
      <c r="AI139" s="412"/>
      <c r="AJ139" s="410"/>
      <c r="AK139" s="411"/>
      <c r="AL139" s="412"/>
      <c r="AM139" s="410"/>
      <c r="AN139" s="411"/>
      <c r="AO139" s="412"/>
      <c r="AP139" s="410"/>
      <c r="AQ139" s="411"/>
      <c r="AR139" s="412"/>
      <c r="AS139" s="410"/>
      <c r="AT139" s="411"/>
      <c r="AU139" s="412"/>
      <c r="AV139" s="410"/>
      <c r="AW139" s="411"/>
      <c r="AX139" s="412"/>
      <c r="AY139" s="410"/>
      <c r="AZ139" s="411"/>
      <c r="BA139" s="412"/>
      <c r="BB139" s="13"/>
      <c r="BC139" s="413"/>
      <c r="BD139" s="414"/>
      <c r="BE139" s="13"/>
      <c r="BF139" s="413"/>
      <c r="BG139" s="414"/>
      <c r="BH139" s="13"/>
      <c r="BI139" s="413"/>
      <c r="BJ139" s="414"/>
      <c r="BL139" s="415"/>
    </row>
    <row r="140" spans="1:64" ht="14.5" x14ac:dyDescent="0.35">
      <c r="A140" s="13"/>
      <c r="B140" s="340" t="str">
        <f>'Budget - P2'!B60</f>
        <v>P2.C.2.01</v>
      </c>
      <c r="C140" s="329">
        <f>'Budget - P2'!C60</f>
        <v>0</v>
      </c>
      <c r="D140" s="329">
        <f>'Budget - P2'!D60</f>
        <v>0</v>
      </c>
      <c r="E140" s="329">
        <f>'Budget - P2'!E60</f>
        <v>0</v>
      </c>
      <c r="F140" s="325">
        <f>'Budget - P2'!F60</f>
        <v>0</v>
      </c>
      <c r="G140" s="302">
        <f>'Budget - P2'!G60</f>
        <v>0</v>
      </c>
      <c r="H140" s="302">
        <f>'Budget - P2'!H60</f>
        <v>0</v>
      </c>
      <c r="I140" s="330">
        <f>'Budget - P2'!I60</f>
        <v>0</v>
      </c>
      <c r="J140" s="331">
        <f>'Budget - P2'!J60</f>
        <v>0</v>
      </c>
      <c r="K140" s="332">
        <f>'Budget - P2'!K60</f>
        <v>0</v>
      </c>
      <c r="L140" s="205">
        <f>'Budget - P2'!L60</f>
        <v>0</v>
      </c>
      <c r="M140" s="19"/>
      <c r="N140" s="177"/>
      <c r="O140" s="177"/>
      <c r="P140" s="177"/>
      <c r="Q140" s="395" t="str">
        <f t="shared" si="42"/>
        <v>ok</v>
      </c>
      <c r="R140" s="177"/>
      <c r="S140" s="170"/>
      <c r="T140" s="178"/>
      <c r="U140" s="177"/>
      <c r="V140" s="170"/>
      <c r="W140" s="178"/>
      <c r="X140" s="177"/>
      <c r="Y140" s="170"/>
      <c r="Z140" s="178"/>
      <c r="AA140" s="177"/>
      <c r="AB140" s="170"/>
      <c r="AC140" s="178"/>
      <c r="AD140" s="177"/>
      <c r="AE140" s="170"/>
      <c r="AF140" s="178"/>
      <c r="AG140" s="177"/>
      <c r="AH140" s="170"/>
      <c r="AI140" s="178"/>
      <c r="AJ140" s="177"/>
      <c r="AK140" s="170"/>
      <c r="AL140" s="178"/>
      <c r="AM140" s="177"/>
      <c r="AN140" s="170"/>
      <c r="AO140" s="178"/>
      <c r="AP140" s="177"/>
      <c r="AQ140" s="170"/>
      <c r="AR140" s="178"/>
      <c r="AS140" s="177"/>
      <c r="AT140" s="170"/>
      <c r="AU140" s="178"/>
      <c r="AV140" s="177"/>
      <c r="AW140" s="170"/>
      <c r="AX140" s="178"/>
      <c r="AY140" s="177"/>
      <c r="AZ140" s="170"/>
      <c r="BA140" s="178"/>
      <c r="BB140" s="13"/>
      <c r="BC140" s="26"/>
      <c r="BD140" s="27"/>
      <c r="BE140" s="13"/>
      <c r="BF140" s="26"/>
      <c r="BG140" s="27"/>
      <c r="BH140" s="13"/>
      <c r="BI140" s="26"/>
      <c r="BJ140" s="27"/>
      <c r="BL140" s="43"/>
    </row>
    <row r="141" spans="1:64" ht="14.5" x14ac:dyDescent="0.35">
      <c r="A141" s="13"/>
      <c r="B141" s="340" t="str">
        <f>'Budget - P2'!B61</f>
        <v>P2.C.2.02</v>
      </c>
      <c r="C141" s="329">
        <f>'Budget - P2'!C61</f>
        <v>0</v>
      </c>
      <c r="D141" s="329">
        <f>'Budget - P2'!D61</f>
        <v>0</v>
      </c>
      <c r="E141" s="329">
        <f>'Budget - P2'!E61</f>
        <v>0</v>
      </c>
      <c r="F141" s="325">
        <f>'Budget - P2'!F61</f>
        <v>0</v>
      </c>
      <c r="G141" s="302">
        <f>'Budget - P2'!G61</f>
        <v>0</v>
      </c>
      <c r="H141" s="302">
        <f>'Budget - P2'!H61</f>
        <v>0</v>
      </c>
      <c r="I141" s="330">
        <f>'Budget - P2'!I61</f>
        <v>0</v>
      </c>
      <c r="J141" s="331">
        <f>'Budget - P2'!J61</f>
        <v>0</v>
      </c>
      <c r="K141" s="332">
        <f>'Budget - P2'!K61</f>
        <v>0</v>
      </c>
      <c r="L141" s="205">
        <f>'Budget - P2'!L61</f>
        <v>0</v>
      </c>
      <c r="M141" s="13"/>
      <c r="N141" s="177"/>
      <c r="O141" s="177"/>
      <c r="P141" s="177"/>
      <c r="Q141" s="395" t="str">
        <f t="shared" si="42"/>
        <v>ok</v>
      </c>
      <c r="R141" s="177"/>
      <c r="S141" s="169"/>
      <c r="T141" s="178"/>
      <c r="U141" s="177"/>
      <c r="V141" s="169"/>
      <c r="W141" s="178"/>
      <c r="X141" s="177"/>
      <c r="Y141" s="169"/>
      <c r="Z141" s="178"/>
      <c r="AA141" s="177"/>
      <c r="AB141" s="169"/>
      <c r="AC141" s="178"/>
      <c r="AD141" s="177"/>
      <c r="AE141" s="169"/>
      <c r="AF141" s="178"/>
      <c r="AG141" s="177"/>
      <c r="AH141" s="169"/>
      <c r="AI141" s="178"/>
      <c r="AJ141" s="177"/>
      <c r="AK141" s="169"/>
      <c r="AL141" s="178"/>
      <c r="AM141" s="177"/>
      <c r="AN141" s="169"/>
      <c r="AO141" s="178"/>
      <c r="AP141" s="177"/>
      <c r="AQ141" s="169"/>
      <c r="AR141" s="178"/>
      <c r="AS141" s="177"/>
      <c r="AT141" s="169"/>
      <c r="AU141" s="178"/>
      <c r="AV141" s="177"/>
      <c r="AW141" s="169"/>
      <c r="AX141" s="178"/>
      <c r="AY141" s="177"/>
      <c r="AZ141" s="169"/>
      <c r="BA141" s="178"/>
      <c r="BB141" s="13"/>
      <c r="BC141" s="26"/>
      <c r="BD141" s="27"/>
      <c r="BE141" s="13"/>
      <c r="BF141" s="26"/>
      <c r="BG141" s="27"/>
      <c r="BH141" s="13"/>
      <c r="BI141" s="26"/>
      <c r="BJ141" s="27"/>
      <c r="BL141" s="43"/>
    </row>
    <row r="142" spans="1:64" ht="14.5" outlineLevel="1" x14ac:dyDescent="0.35">
      <c r="A142" s="13"/>
      <c r="B142" s="340" t="str">
        <f>'Budget - P2'!B62</f>
        <v>P2.C.2.03</v>
      </c>
      <c r="C142" s="267">
        <f>'Budget - P2'!C62</f>
        <v>0</v>
      </c>
      <c r="D142" s="329">
        <f>'Budget - P2'!D62</f>
        <v>0</v>
      </c>
      <c r="E142" s="267">
        <f>'Budget - P2'!E62</f>
        <v>0</v>
      </c>
      <c r="F142" s="319">
        <f>'Budget - P2'!F62</f>
        <v>0</v>
      </c>
      <c r="G142" s="23">
        <f>'Budget - P2'!G62</f>
        <v>0</v>
      </c>
      <c r="H142" s="23">
        <f>'Budget - P2'!H62</f>
        <v>0</v>
      </c>
      <c r="I142" s="55">
        <f>'Budget - P2'!I62</f>
        <v>0</v>
      </c>
      <c r="J142" s="202">
        <f>'Budget - P2'!J62</f>
        <v>0</v>
      </c>
      <c r="K142" s="37">
        <f>'Budget - P2'!K62</f>
        <v>0</v>
      </c>
      <c r="L142" s="205">
        <f>'Budget - P2'!L62</f>
        <v>0</v>
      </c>
      <c r="M142" s="13"/>
      <c r="N142" s="177"/>
      <c r="O142" s="177"/>
      <c r="P142" s="177"/>
      <c r="Q142" s="395" t="str">
        <f t="shared" si="42"/>
        <v>ok</v>
      </c>
      <c r="R142" s="177"/>
      <c r="S142" s="169"/>
      <c r="T142" s="178"/>
      <c r="U142" s="177"/>
      <c r="V142" s="169"/>
      <c r="W142" s="178"/>
      <c r="X142" s="177"/>
      <c r="Y142" s="169"/>
      <c r="Z142" s="178"/>
      <c r="AA142" s="177"/>
      <c r="AB142" s="169"/>
      <c r="AC142" s="178"/>
      <c r="AD142" s="177"/>
      <c r="AE142" s="169"/>
      <c r="AF142" s="178"/>
      <c r="AG142" s="177"/>
      <c r="AH142" s="169"/>
      <c r="AI142" s="178"/>
      <c r="AJ142" s="177"/>
      <c r="AK142" s="169"/>
      <c r="AL142" s="178"/>
      <c r="AM142" s="177"/>
      <c r="AN142" s="169"/>
      <c r="AO142" s="178"/>
      <c r="AP142" s="177"/>
      <c r="AQ142" s="169"/>
      <c r="AR142" s="178"/>
      <c r="AS142" s="177"/>
      <c r="AT142" s="169"/>
      <c r="AU142" s="178"/>
      <c r="AV142" s="177"/>
      <c r="AW142" s="169"/>
      <c r="AX142" s="178"/>
      <c r="AY142" s="177"/>
      <c r="AZ142" s="169"/>
      <c r="BA142" s="178"/>
      <c r="BB142" s="13"/>
      <c r="BC142" s="26"/>
      <c r="BD142" s="27"/>
      <c r="BE142" s="13"/>
      <c r="BF142" s="26"/>
      <c r="BG142" s="27"/>
      <c r="BH142" s="13"/>
      <c r="BI142" s="26"/>
      <c r="BJ142" s="27"/>
      <c r="BL142" s="165"/>
    </row>
    <row r="143" spans="1:64" ht="14.5" outlineLevel="1" x14ac:dyDescent="0.35">
      <c r="A143" s="13"/>
      <c r="B143" s="340" t="str">
        <f>'Budget - P2'!B63</f>
        <v>P2.C.2.04</v>
      </c>
      <c r="C143" s="267">
        <f>'Budget - P2'!C63</f>
        <v>0</v>
      </c>
      <c r="D143" s="329">
        <f>'Budget - P2'!D63</f>
        <v>0</v>
      </c>
      <c r="E143" s="267">
        <f>'Budget - P2'!E63</f>
        <v>0</v>
      </c>
      <c r="F143" s="319">
        <f>'Budget - P2'!F63</f>
        <v>0</v>
      </c>
      <c r="G143" s="23">
        <f>'Budget - P2'!G63</f>
        <v>0</v>
      </c>
      <c r="H143" s="23">
        <f>'Budget - P2'!H63</f>
        <v>0</v>
      </c>
      <c r="I143" s="55">
        <f>'Budget - P2'!I63</f>
        <v>0</v>
      </c>
      <c r="J143" s="202">
        <f>'Budget - P2'!J63</f>
        <v>0</v>
      </c>
      <c r="K143" s="37">
        <f>'Budget - P2'!K63</f>
        <v>0</v>
      </c>
      <c r="L143" s="205">
        <f>'Budget - P2'!L63</f>
        <v>0</v>
      </c>
      <c r="M143" s="13"/>
      <c r="N143" s="177"/>
      <c r="O143" s="177"/>
      <c r="P143" s="177"/>
      <c r="Q143" s="395" t="str">
        <f t="shared" si="42"/>
        <v>ok</v>
      </c>
      <c r="R143" s="177"/>
      <c r="S143" s="169"/>
      <c r="T143" s="178"/>
      <c r="U143" s="177"/>
      <c r="V143" s="169"/>
      <c r="W143" s="178"/>
      <c r="X143" s="177"/>
      <c r="Y143" s="169"/>
      <c r="Z143" s="178"/>
      <c r="AA143" s="177"/>
      <c r="AB143" s="169"/>
      <c r="AC143" s="178"/>
      <c r="AD143" s="177"/>
      <c r="AE143" s="169"/>
      <c r="AF143" s="178"/>
      <c r="AG143" s="177"/>
      <c r="AH143" s="169"/>
      <c r="AI143" s="178"/>
      <c r="AJ143" s="177"/>
      <c r="AK143" s="169"/>
      <c r="AL143" s="178"/>
      <c r="AM143" s="177"/>
      <c r="AN143" s="169"/>
      <c r="AO143" s="178"/>
      <c r="AP143" s="177"/>
      <c r="AQ143" s="169"/>
      <c r="AR143" s="178"/>
      <c r="AS143" s="177"/>
      <c r="AT143" s="169"/>
      <c r="AU143" s="178"/>
      <c r="AV143" s="177"/>
      <c r="AW143" s="169"/>
      <c r="AX143" s="178"/>
      <c r="AY143" s="177"/>
      <c r="AZ143" s="169"/>
      <c r="BA143" s="178"/>
      <c r="BB143" s="13"/>
      <c r="BC143" s="26"/>
      <c r="BD143" s="27"/>
      <c r="BE143" s="13"/>
      <c r="BF143" s="26"/>
      <c r="BG143" s="27"/>
      <c r="BH143" s="13"/>
      <c r="BI143" s="26"/>
      <c r="BJ143" s="27"/>
      <c r="BL143" s="43"/>
    </row>
    <row r="144" spans="1:64" ht="14.5" outlineLevel="1" x14ac:dyDescent="0.35">
      <c r="A144" s="13"/>
      <c r="B144" s="340" t="str">
        <f>'Budget - P2'!B64</f>
        <v>P2.C.2.05</v>
      </c>
      <c r="C144" s="267">
        <f>'Budget - P2'!C64</f>
        <v>0</v>
      </c>
      <c r="D144" s="329">
        <f>'Budget - P2'!D64</f>
        <v>0</v>
      </c>
      <c r="E144" s="267">
        <f>'Budget - P2'!E64</f>
        <v>0</v>
      </c>
      <c r="F144" s="319">
        <f>'Budget - P2'!F64</f>
        <v>0</v>
      </c>
      <c r="G144" s="23">
        <f>'Budget - P2'!G64</f>
        <v>0</v>
      </c>
      <c r="H144" s="23">
        <f>'Budget - P2'!H64</f>
        <v>0</v>
      </c>
      <c r="I144" s="55">
        <f>'Budget - P2'!I64</f>
        <v>0</v>
      </c>
      <c r="J144" s="202">
        <f>'Budget - P2'!J64</f>
        <v>0</v>
      </c>
      <c r="K144" s="37">
        <f>'Budget - P2'!K64</f>
        <v>0</v>
      </c>
      <c r="L144" s="205">
        <f>'Budget - P2'!L64</f>
        <v>0</v>
      </c>
      <c r="M144" s="13"/>
      <c r="N144" s="177"/>
      <c r="O144" s="177"/>
      <c r="P144" s="177"/>
      <c r="Q144" s="395" t="str">
        <f t="shared" si="42"/>
        <v>ok</v>
      </c>
      <c r="R144" s="177"/>
      <c r="S144" s="169"/>
      <c r="T144" s="178"/>
      <c r="U144" s="177"/>
      <c r="V144" s="169"/>
      <c r="W144" s="178"/>
      <c r="X144" s="177"/>
      <c r="Y144" s="169"/>
      <c r="Z144" s="178"/>
      <c r="AA144" s="177"/>
      <c r="AB144" s="169"/>
      <c r="AC144" s="178"/>
      <c r="AD144" s="177"/>
      <c r="AE144" s="169"/>
      <c r="AF144" s="178"/>
      <c r="AG144" s="177"/>
      <c r="AH144" s="169"/>
      <c r="AI144" s="178"/>
      <c r="AJ144" s="177"/>
      <c r="AK144" s="169"/>
      <c r="AL144" s="178"/>
      <c r="AM144" s="177"/>
      <c r="AN144" s="169"/>
      <c r="AO144" s="178"/>
      <c r="AP144" s="177"/>
      <c r="AQ144" s="169"/>
      <c r="AR144" s="178"/>
      <c r="AS144" s="177"/>
      <c r="AT144" s="169"/>
      <c r="AU144" s="178"/>
      <c r="AV144" s="177"/>
      <c r="AW144" s="169"/>
      <c r="AX144" s="178"/>
      <c r="AY144" s="177"/>
      <c r="AZ144" s="169"/>
      <c r="BA144" s="178"/>
      <c r="BB144" s="13"/>
      <c r="BC144" s="26"/>
      <c r="BD144" s="27"/>
      <c r="BE144" s="13"/>
      <c r="BF144" s="26"/>
      <c r="BG144" s="27"/>
      <c r="BH144" s="13"/>
      <c r="BI144" s="26"/>
      <c r="BJ144" s="27"/>
      <c r="BL144" s="43"/>
    </row>
    <row r="145" spans="1:64" ht="14.5" outlineLevel="1" x14ac:dyDescent="0.35">
      <c r="A145" s="13"/>
      <c r="B145" s="340" t="str">
        <f>'Budget - P2'!B65</f>
        <v>P2.C.2.06</v>
      </c>
      <c r="C145" s="267">
        <f>'Budget - P2'!C65</f>
        <v>0</v>
      </c>
      <c r="D145" s="329">
        <f>'Budget - P2'!D65</f>
        <v>0</v>
      </c>
      <c r="E145" s="267">
        <f>'Budget - P2'!E65</f>
        <v>0</v>
      </c>
      <c r="F145" s="319">
        <f>'Budget - P2'!F65</f>
        <v>0</v>
      </c>
      <c r="G145" s="23">
        <f>'Budget - P2'!G65</f>
        <v>0</v>
      </c>
      <c r="H145" s="23">
        <f>'Budget - P2'!H65</f>
        <v>0</v>
      </c>
      <c r="I145" s="55">
        <f>'Budget - P2'!I65</f>
        <v>0</v>
      </c>
      <c r="J145" s="202">
        <f>'Budget - P2'!J65</f>
        <v>0</v>
      </c>
      <c r="K145" s="37">
        <f>'Budget - P2'!K65</f>
        <v>0</v>
      </c>
      <c r="L145" s="205">
        <f>'Budget - P2'!L65</f>
        <v>0</v>
      </c>
      <c r="M145" s="13"/>
      <c r="N145" s="177"/>
      <c r="O145" s="177"/>
      <c r="P145" s="177"/>
      <c r="Q145" s="395" t="str">
        <f t="shared" si="42"/>
        <v>ok</v>
      </c>
      <c r="R145" s="177"/>
      <c r="S145" s="169"/>
      <c r="T145" s="178"/>
      <c r="U145" s="177"/>
      <c r="V145" s="169"/>
      <c r="W145" s="178"/>
      <c r="X145" s="177"/>
      <c r="Y145" s="169"/>
      <c r="Z145" s="178"/>
      <c r="AA145" s="177"/>
      <c r="AB145" s="169"/>
      <c r="AC145" s="178"/>
      <c r="AD145" s="177"/>
      <c r="AE145" s="169"/>
      <c r="AF145" s="178"/>
      <c r="AG145" s="177"/>
      <c r="AH145" s="169"/>
      <c r="AI145" s="178"/>
      <c r="AJ145" s="177"/>
      <c r="AK145" s="169"/>
      <c r="AL145" s="178"/>
      <c r="AM145" s="177"/>
      <c r="AN145" s="169"/>
      <c r="AO145" s="178"/>
      <c r="AP145" s="177"/>
      <c r="AQ145" s="169"/>
      <c r="AR145" s="178"/>
      <c r="AS145" s="177"/>
      <c r="AT145" s="169"/>
      <c r="AU145" s="178"/>
      <c r="AV145" s="177"/>
      <c r="AW145" s="169"/>
      <c r="AX145" s="178"/>
      <c r="AY145" s="177"/>
      <c r="AZ145" s="169"/>
      <c r="BA145" s="178"/>
      <c r="BB145" s="13"/>
      <c r="BC145" s="26"/>
      <c r="BD145" s="27"/>
      <c r="BE145" s="13"/>
      <c r="BF145" s="26"/>
      <c r="BG145" s="27"/>
      <c r="BH145" s="13"/>
      <c r="BI145" s="26"/>
      <c r="BJ145" s="27"/>
      <c r="BL145" s="43"/>
    </row>
    <row r="146" spans="1:64" ht="14.5" outlineLevel="1" x14ac:dyDescent="0.35">
      <c r="A146" s="13"/>
      <c r="B146" s="340" t="str">
        <f>'Budget - P2'!B66</f>
        <v>P2.C.2.07</v>
      </c>
      <c r="C146" s="267">
        <f>'Budget - P2'!C66</f>
        <v>0</v>
      </c>
      <c r="D146" s="329">
        <f>'Budget - P2'!D66</f>
        <v>0</v>
      </c>
      <c r="E146" s="267">
        <f>'Budget - P2'!E66</f>
        <v>0</v>
      </c>
      <c r="F146" s="319">
        <f>'Budget - P2'!F66</f>
        <v>0</v>
      </c>
      <c r="G146" s="23">
        <f>'Budget - P2'!G66</f>
        <v>0</v>
      </c>
      <c r="H146" s="23">
        <f>'Budget - P2'!H66</f>
        <v>0</v>
      </c>
      <c r="I146" s="55">
        <f>'Budget - P2'!I66</f>
        <v>0</v>
      </c>
      <c r="J146" s="202">
        <f>'Budget - P2'!J66</f>
        <v>0</v>
      </c>
      <c r="K146" s="37">
        <f>'Budget - P2'!K66</f>
        <v>0</v>
      </c>
      <c r="L146" s="205">
        <f>'Budget - P2'!L66</f>
        <v>0</v>
      </c>
      <c r="M146" s="13"/>
      <c r="N146" s="177"/>
      <c r="O146" s="177"/>
      <c r="P146" s="177"/>
      <c r="Q146" s="395" t="str">
        <f t="shared" si="42"/>
        <v>ok</v>
      </c>
      <c r="R146" s="177"/>
      <c r="S146" s="169"/>
      <c r="T146" s="178"/>
      <c r="U146" s="177"/>
      <c r="V146" s="169"/>
      <c r="W146" s="178"/>
      <c r="X146" s="177"/>
      <c r="Y146" s="169"/>
      <c r="Z146" s="178"/>
      <c r="AA146" s="177"/>
      <c r="AB146" s="169"/>
      <c r="AC146" s="178"/>
      <c r="AD146" s="177"/>
      <c r="AE146" s="169"/>
      <c r="AF146" s="178"/>
      <c r="AG146" s="177"/>
      <c r="AH146" s="169"/>
      <c r="AI146" s="178"/>
      <c r="AJ146" s="177"/>
      <c r="AK146" s="169"/>
      <c r="AL146" s="178"/>
      <c r="AM146" s="177"/>
      <c r="AN146" s="169"/>
      <c r="AO146" s="178"/>
      <c r="AP146" s="177"/>
      <c r="AQ146" s="169"/>
      <c r="AR146" s="178"/>
      <c r="AS146" s="177"/>
      <c r="AT146" s="169"/>
      <c r="AU146" s="178"/>
      <c r="AV146" s="177"/>
      <c r="AW146" s="169"/>
      <c r="AX146" s="178"/>
      <c r="AY146" s="177"/>
      <c r="AZ146" s="169"/>
      <c r="BA146" s="178"/>
      <c r="BB146" s="13"/>
      <c r="BC146" s="26"/>
      <c r="BD146" s="27"/>
      <c r="BE146" s="13"/>
      <c r="BF146" s="26"/>
      <c r="BG146" s="27"/>
      <c r="BH146" s="13"/>
      <c r="BI146" s="26"/>
      <c r="BJ146" s="27"/>
      <c r="BL146" s="43"/>
    </row>
    <row r="147" spans="1:64" ht="14.5" outlineLevel="1" x14ac:dyDescent="0.35">
      <c r="A147" s="13"/>
      <c r="B147" s="340" t="str">
        <f>'Budget - P2'!B67</f>
        <v>P2.C.2.08</v>
      </c>
      <c r="C147" s="267">
        <f>'Budget - P2'!C67</f>
        <v>0</v>
      </c>
      <c r="D147" s="329">
        <f>'Budget - P2'!D67</f>
        <v>0</v>
      </c>
      <c r="E147" s="267">
        <f>'Budget - P2'!E67</f>
        <v>0</v>
      </c>
      <c r="F147" s="319">
        <f>'Budget - P2'!F67</f>
        <v>0</v>
      </c>
      <c r="G147" s="23">
        <f>'Budget - P2'!G67</f>
        <v>0</v>
      </c>
      <c r="H147" s="23">
        <f>'Budget - P2'!H67</f>
        <v>0</v>
      </c>
      <c r="I147" s="55">
        <f>'Budget - P2'!I67</f>
        <v>0</v>
      </c>
      <c r="J147" s="202">
        <f>'Budget - P2'!J67</f>
        <v>0</v>
      </c>
      <c r="K147" s="37">
        <f>'Budget - P2'!K67</f>
        <v>0</v>
      </c>
      <c r="L147" s="205">
        <f>'Budget - P2'!L67</f>
        <v>0</v>
      </c>
      <c r="M147" s="13"/>
      <c r="N147" s="177"/>
      <c r="O147" s="177"/>
      <c r="P147" s="177"/>
      <c r="Q147" s="395" t="str">
        <f t="shared" si="42"/>
        <v>ok</v>
      </c>
      <c r="R147" s="177"/>
      <c r="S147" s="169"/>
      <c r="T147" s="178"/>
      <c r="U147" s="177"/>
      <c r="V147" s="169"/>
      <c r="W147" s="178"/>
      <c r="X147" s="177"/>
      <c r="Y147" s="169"/>
      <c r="Z147" s="178"/>
      <c r="AA147" s="177"/>
      <c r="AB147" s="169"/>
      <c r="AC147" s="178"/>
      <c r="AD147" s="177"/>
      <c r="AE147" s="169"/>
      <c r="AF147" s="178"/>
      <c r="AG147" s="177"/>
      <c r="AH147" s="169"/>
      <c r="AI147" s="178"/>
      <c r="AJ147" s="177"/>
      <c r="AK147" s="169"/>
      <c r="AL147" s="178"/>
      <c r="AM147" s="177"/>
      <c r="AN147" s="169"/>
      <c r="AO147" s="178"/>
      <c r="AP147" s="177"/>
      <c r="AQ147" s="169"/>
      <c r="AR147" s="178"/>
      <c r="AS147" s="177"/>
      <c r="AT147" s="169"/>
      <c r="AU147" s="178"/>
      <c r="AV147" s="177"/>
      <c r="AW147" s="169"/>
      <c r="AX147" s="178"/>
      <c r="AY147" s="177"/>
      <c r="AZ147" s="169"/>
      <c r="BA147" s="178"/>
      <c r="BB147" s="13"/>
      <c r="BC147" s="26"/>
      <c r="BD147" s="27"/>
      <c r="BE147" s="13"/>
      <c r="BF147" s="26"/>
      <c r="BG147" s="27"/>
      <c r="BH147" s="13"/>
      <c r="BI147" s="26"/>
      <c r="BJ147" s="27"/>
      <c r="BL147" s="43"/>
    </row>
    <row r="148" spans="1:64" ht="14.5" outlineLevel="1" x14ac:dyDescent="0.35">
      <c r="A148" s="13"/>
      <c r="B148" s="340" t="str">
        <f>'Budget - P2'!B68</f>
        <v>P2.C.2.09</v>
      </c>
      <c r="C148" s="267">
        <f>'Budget - P2'!C68</f>
        <v>0</v>
      </c>
      <c r="D148" s="329">
        <f>'Budget - P2'!D68</f>
        <v>0</v>
      </c>
      <c r="E148" s="267">
        <f>'Budget - P2'!E68</f>
        <v>0</v>
      </c>
      <c r="F148" s="319">
        <f>'Budget - P2'!F68</f>
        <v>0</v>
      </c>
      <c r="G148" s="23">
        <f>'Budget - P2'!G68</f>
        <v>0</v>
      </c>
      <c r="H148" s="23">
        <f>'Budget - P2'!H68</f>
        <v>0</v>
      </c>
      <c r="I148" s="55">
        <f>'Budget - P2'!I68</f>
        <v>0</v>
      </c>
      <c r="J148" s="202">
        <f>'Budget - P2'!J68</f>
        <v>0</v>
      </c>
      <c r="K148" s="37">
        <f>'Budget - P2'!K68</f>
        <v>0</v>
      </c>
      <c r="L148" s="205">
        <f>'Budget - P2'!L68</f>
        <v>0</v>
      </c>
      <c r="M148" s="13"/>
      <c r="N148" s="177"/>
      <c r="O148" s="177"/>
      <c r="P148" s="177"/>
      <c r="Q148" s="395" t="str">
        <f t="shared" si="42"/>
        <v>ok</v>
      </c>
      <c r="R148" s="177"/>
      <c r="S148" s="169"/>
      <c r="T148" s="178"/>
      <c r="U148" s="177"/>
      <c r="V148" s="169"/>
      <c r="W148" s="178"/>
      <c r="X148" s="177"/>
      <c r="Y148" s="169"/>
      <c r="Z148" s="178"/>
      <c r="AA148" s="177"/>
      <c r="AB148" s="169"/>
      <c r="AC148" s="178"/>
      <c r="AD148" s="177"/>
      <c r="AE148" s="169"/>
      <c r="AF148" s="178"/>
      <c r="AG148" s="177"/>
      <c r="AH148" s="169"/>
      <c r="AI148" s="178"/>
      <c r="AJ148" s="177"/>
      <c r="AK148" s="169"/>
      <c r="AL148" s="178"/>
      <c r="AM148" s="177"/>
      <c r="AN148" s="169"/>
      <c r="AO148" s="178"/>
      <c r="AP148" s="177"/>
      <c r="AQ148" s="169"/>
      <c r="AR148" s="178"/>
      <c r="AS148" s="177"/>
      <c r="AT148" s="169"/>
      <c r="AU148" s="178"/>
      <c r="AV148" s="177"/>
      <c r="AW148" s="169"/>
      <c r="AX148" s="178"/>
      <c r="AY148" s="177"/>
      <c r="AZ148" s="169"/>
      <c r="BA148" s="178"/>
      <c r="BB148" s="13"/>
      <c r="BC148" s="26"/>
      <c r="BD148" s="27"/>
      <c r="BE148" s="13"/>
      <c r="BF148" s="26"/>
      <c r="BG148" s="27"/>
      <c r="BH148" s="13"/>
      <c r="BI148" s="26"/>
      <c r="BJ148" s="27"/>
      <c r="BL148" s="43"/>
    </row>
    <row r="149" spans="1:64" outlineLevel="1" thickBot="1" x14ac:dyDescent="0.4">
      <c r="A149" s="13"/>
      <c r="B149" s="340" t="str">
        <f>'Budget - P2'!B69</f>
        <v>P2.C.2.10</v>
      </c>
      <c r="C149" s="328">
        <f>'Budget - P2'!C69</f>
        <v>0</v>
      </c>
      <c r="D149" s="329">
        <f>'Budget - P2'!D69</f>
        <v>0</v>
      </c>
      <c r="E149" s="328">
        <f>'Budget - P2'!E69</f>
        <v>0</v>
      </c>
      <c r="F149" s="326">
        <f>'Budget - P2'!F69</f>
        <v>0</v>
      </c>
      <c r="G149" s="303">
        <f>'Budget - P2'!G69</f>
        <v>0</v>
      </c>
      <c r="H149" s="303">
        <f>'Budget - P2'!H69</f>
        <v>0</v>
      </c>
      <c r="I149" s="308">
        <f>'Budget - P2'!I69</f>
        <v>0</v>
      </c>
      <c r="J149" s="345">
        <f>'Budget - P2'!J69</f>
        <v>0</v>
      </c>
      <c r="K149" s="312">
        <f>'Budget - P2'!K69</f>
        <v>0</v>
      </c>
      <c r="L149" s="205">
        <f>'Budget - P2'!L69</f>
        <v>0</v>
      </c>
      <c r="M149" s="13"/>
      <c r="N149" s="177"/>
      <c r="O149" s="177"/>
      <c r="P149" s="177"/>
      <c r="Q149" s="395" t="str">
        <f t="shared" si="42"/>
        <v>ok</v>
      </c>
      <c r="R149" s="177"/>
      <c r="S149" s="169"/>
      <c r="T149" s="178"/>
      <c r="U149" s="177"/>
      <c r="V149" s="169"/>
      <c r="W149" s="178"/>
      <c r="X149" s="177"/>
      <c r="Y149" s="169"/>
      <c r="Z149" s="178"/>
      <c r="AA149" s="177"/>
      <c r="AB149" s="169"/>
      <c r="AC149" s="178"/>
      <c r="AD149" s="177"/>
      <c r="AE149" s="169"/>
      <c r="AF149" s="178"/>
      <c r="AG149" s="177"/>
      <c r="AH149" s="169"/>
      <c r="AI149" s="178"/>
      <c r="AJ149" s="177"/>
      <c r="AK149" s="169"/>
      <c r="AL149" s="178"/>
      <c r="AM149" s="177"/>
      <c r="AN149" s="169"/>
      <c r="AO149" s="178"/>
      <c r="AP149" s="177"/>
      <c r="AQ149" s="169"/>
      <c r="AR149" s="178"/>
      <c r="AS149" s="177"/>
      <c r="AT149" s="169"/>
      <c r="AU149" s="178"/>
      <c r="AV149" s="177"/>
      <c r="AW149" s="169"/>
      <c r="AX149" s="178"/>
      <c r="AY149" s="177"/>
      <c r="AZ149" s="169"/>
      <c r="BA149" s="178"/>
      <c r="BB149" s="13"/>
      <c r="BC149" s="26"/>
      <c r="BD149" s="27"/>
      <c r="BE149" s="13"/>
      <c r="BF149" s="26"/>
      <c r="BG149" s="27"/>
      <c r="BH149" s="13"/>
      <c r="BI149" s="26"/>
      <c r="BJ149" s="27"/>
      <c r="BL149" s="43"/>
    </row>
    <row r="150" spans="1:64" thickBot="1" x14ac:dyDescent="0.4">
      <c r="A150" s="13"/>
      <c r="B150" s="396" t="s">
        <v>310</v>
      </c>
      <c r="C150" s="397"/>
      <c r="D150" s="397"/>
      <c r="E150" s="397"/>
      <c r="F150" s="397"/>
      <c r="G150" s="397"/>
      <c r="H150" s="397"/>
      <c r="I150" s="397"/>
      <c r="J150" s="397"/>
      <c r="K150" s="397"/>
      <c r="L150" s="347">
        <f>SUM(L151,L162,L173)</f>
        <v>0</v>
      </c>
      <c r="M150" s="13"/>
      <c r="N150" s="347">
        <f t="shared" ref="N150:P150" si="46">SUM(N151,N162,N173)</f>
        <v>0</v>
      </c>
      <c r="O150" s="347">
        <f t="shared" si="46"/>
        <v>0</v>
      </c>
      <c r="P150" s="347">
        <f t="shared" si="46"/>
        <v>0</v>
      </c>
      <c r="Q150" s="395" t="str">
        <f t="shared" si="42"/>
        <v>ok</v>
      </c>
      <c r="R150" s="195">
        <f>SUM(R152:R154)</f>
        <v>0</v>
      </c>
      <c r="S150" s="167">
        <f t="shared" ref="S150:BA150" si="47">SUM(S152:S161)</f>
        <v>0</v>
      </c>
      <c r="T150" s="196">
        <f t="shared" si="47"/>
        <v>0</v>
      </c>
      <c r="U150" s="195">
        <f t="shared" si="47"/>
        <v>0</v>
      </c>
      <c r="V150" s="167">
        <f t="shared" si="47"/>
        <v>0</v>
      </c>
      <c r="W150" s="196">
        <f t="shared" si="47"/>
        <v>0</v>
      </c>
      <c r="X150" s="195">
        <f t="shared" si="47"/>
        <v>0</v>
      </c>
      <c r="Y150" s="167">
        <f t="shared" si="47"/>
        <v>0</v>
      </c>
      <c r="Z150" s="196">
        <f t="shared" si="47"/>
        <v>0</v>
      </c>
      <c r="AA150" s="195">
        <f t="shared" si="47"/>
        <v>0</v>
      </c>
      <c r="AB150" s="167">
        <f t="shared" si="47"/>
        <v>0</v>
      </c>
      <c r="AC150" s="196">
        <f t="shared" si="47"/>
        <v>0</v>
      </c>
      <c r="AD150" s="195">
        <f t="shared" si="47"/>
        <v>0</v>
      </c>
      <c r="AE150" s="167">
        <f t="shared" si="47"/>
        <v>0</v>
      </c>
      <c r="AF150" s="196">
        <f t="shared" si="47"/>
        <v>0</v>
      </c>
      <c r="AG150" s="195">
        <f t="shared" si="47"/>
        <v>0</v>
      </c>
      <c r="AH150" s="167">
        <f t="shared" si="47"/>
        <v>0</v>
      </c>
      <c r="AI150" s="196">
        <f t="shared" si="47"/>
        <v>0</v>
      </c>
      <c r="AJ150" s="195">
        <f t="shared" si="47"/>
        <v>0</v>
      </c>
      <c r="AK150" s="167">
        <f t="shared" si="47"/>
        <v>0</v>
      </c>
      <c r="AL150" s="196">
        <f t="shared" si="47"/>
        <v>0</v>
      </c>
      <c r="AM150" s="195">
        <f t="shared" si="47"/>
        <v>0</v>
      </c>
      <c r="AN150" s="167">
        <f t="shared" si="47"/>
        <v>0</v>
      </c>
      <c r="AO150" s="196">
        <f t="shared" si="47"/>
        <v>0</v>
      </c>
      <c r="AP150" s="195">
        <f t="shared" si="47"/>
        <v>0</v>
      </c>
      <c r="AQ150" s="167">
        <f t="shared" si="47"/>
        <v>0</v>
      </c>
      <c r="AR150" s="196">
        <f t="shared" si="47"/>
        <v>0</v>
      </c>
      <c r="AS150" s="195">
        <f t="shared" si="47"/>
        <v>0</v>
      </c>
      <c r="AT150" s="167">
        <f t="shared" si="47"/>
        <v>0</v>
      </c>
      <c r="AU150" s="196">
        <f t="shared" si="47"/>
        <v>0</v>
      </c>
      <c r="AV150" s="195">
        <f t="shared" si="47"/>
        <v>0</v>
      </c>
      <c r="AW150" s="167">
        <f t="shared" si="47"/>
        <v>0</v>
      </c>
      <c r="AX150" s="196">
        <f t="shared" si="47"/>
        <v>0</v>
      </c>
      <c r="AY150" s="195">
        <f t="shared" si="47"/>
        <v>0</v>
      </c>
      <c r="AZ150" s="167">
        <f t="shared" si="47"/>
        <v>0</v>
      </c>
      <c r="BA150" s="196">
        <f t="shared" si="47"/>
        <v>0</v>
      </c>
      <c r="BB150" s="13"/>
      <c r="BC150" s="28">
        <f>SUM(BC152:BC154)</f>
        <v>0</v>
      </c>
      <c r="BD150" s="29">
        <f t="shared" si="4"/>
        <v>0</v>
      </c>
      <c r="BE150" s="13"/>
      <c r="BF150" s="28">
        <f>SUM(BF152:BF161)</f>
        <v>0</v>
      </c>
      <c r="BG150" s="29">
        <f t="shared" si="28"/>
        <v>0</v>
      </c>
      <c r="BH150" s="13"/>
      <c r="BI150" s="28">
        <f>SUM(BI152:BI161)</f>
        <v>0</v>
      </c>
      <c r="BJ150" s="29">
        <f t="shared" si="29"/>
        <v>0</v>
      </c>
      <c r="BL150" s="40"/>
    </row>
    <row r="151" spans="1:64" ht="15" customHeight="1" x14ac:dyDescent="0.35">
      <c r="A151" s="13"/>
      <c r="B151" s="416" t="str">
        <f>CONCATENATE('Budget - Lead Partner'!D2," - ",'Budget consortium'!B150)</f>
        <v>Lead Partner - C.3 Soutien et administration des programmes (Programme Support and Administration)</v>
      </c>
      <c r="C151" s="417"/>
      <c r="D151" s="417"/>
      <c r="E151" s="417"/>
      <c r="F151" s="417"/>
      <c r="G151" s="417"/>
      <c r="H151" s="417"/>
      <c r="I151" s="417"/>
      <c r="J151" s="417"/>
      <c r="K151" s="417"/>
      <c r="L151" s="418">
        <f>SUM(L152:L161)</f>
        <v>0</v>
      </c>
      <c r="M151" s="20"/>
      <c r="N151" s="418">
        <f t="shared" ref="N151" si="48">SUM(N152:N161)</f>
        <v>0</v>
      </c>
      <c r="O151" s="418">
        <f t="shared" ref="O151" si="49">SUM(O152:O161)</f>
        <v>0</v>
      </c>
      <c r="P151" s="418">
        <f t="shared" ref="P151" si="50">SUM(P152:P161)</f>
        <v>0</v>
      </c>
      <c r="Q151" s="395" t="str">
        <f t="shared" si="42"/>
        <v>ok</v>
      </c>
      <c r="R151" s="410"/>
      <c r="S151" s="411"/>
      <c r="T151" s="412"/>
      <c r="U151" s="410"/>
      <c r="V151" s="411"/>
      <c r="W151" s="412"/>
      <c r="X151" s="410"/>
      <c r="Y151" s="411"/>
      <c r="Z151" s="412"/>
      <c r="AA151" s="410"/>
      <c r="AB151" s="411"/>
      <c r="AC151" s="412"/>
      <c r="AD151" s="410"/>
      <c r="AE151" s="411"/>
      <c r="AF151" s="412"/>
      <c r="AG151" s="410"/>
      <c r="AH151" s="411"/>
      <c r="AI151" s="412"/>
      <c r="AJ151" s="410"/>
      <c r="AK151" s="411"/>
      <c r="AL151" s="412"/>
      <c r="AM151" s="410"/>
      <c r="AN151" s="411"/>
      <c r="AO151" s="412"/>
      <c r="AP151" s="410"/>
      <c r="AQ151" s="411"/>
      <c r="AR151" s="412"/>
      <c r="AS151" s="410"/>
      <c r="AT151" s="411"/>
      <c r="AU151" s="412"/>
      <c r="AV151" s="410"/>
      <c r="AW151" s="411"/>
      <c r="AX151" s="412"/>
      <c r="AY151" s="410"/>
      <c r="AZ151" s="411"/>
      <c r="BA151" s="412"/>
      <c r="BB151" s="13"/>
      <c r="BC151" s="413"/>
      <c r="BD151" s="414"/>
      <c r="BE151" s="13"/>
      <c r="BF151" s="413"/>
      <c r="BG151" s="414"/>
      <c r="BH151" s="13"/>
      <c r="BI151" s="413"/>
      <c r="BJ151" s="414"/>
      <c r="BL151" s="415"/>
    </row>
    <row r="152" spans="1:64" ht="14.5" x14ac:dyDescent="0.35">
      <c r="A152" s="13"/>
      <c r="B152" s="340" t="str">
        <f>'Budget - Lead Partner'!B71</f>
        <v>LP.C.3.01</v>
      </c>
      <c r="C152" s="329">
        <f>'Budget - Lead Partner'!C71</f>
        <v>0</v>
      </c>
      <c r="D152" s="329">
        <f>'Budget - Lead Partner'!D71</f>
        <v>0</v>
      </c>
      <c r="E152" s="329">
        <f>'Budget - Lead Partner'!E71</f>
        <v>0</v>
      </c>
      <c r="F152" s="325">
        <f>'Budget - Lead Partner'!F71</f>
        <v>0</v>
      </c>
      <c r="G152" s="302">
        <f>'Budget - Lead Partner'!G71</f>
        <v>0</v>
      </c>
      <c r="H152" s="302">
        <f>'Budget - Lead Partner'!H71</f>
        <v>0</v>
      </c>
      <c r="I152" s="330">
        <f>'Budget - Lead Partner'!I71</f>
        <v>0</v>
      </c>
      <c r="J152" s="346">
        <f>'Budget - Lead Partner'!J71</f>
        <v>0</v>
      </c>
      <c r="K152" s="204">
        <f>'Budget - Lead Partner'!K71</f>
        <v>0</v>
      </c>
      <c r="L152" s="205">
        <f>'Budget - Lead Partner'!L71</f>
        <v>0</v>
      </c>
      <c r="M152" s="13"/>
      <c r="N152" s="177"/>
      <c r="O152" s="177"/>
      <c r="P152" s="177"/>
      <c r="Q152" s="395" t="str">
        <f t="shared" si="42"/>
        <v>ok</v>
      </c>
      <c r="R152" s="177"/>
      <c r="S152" s="169"/>
      <c r="T152" s="178"/>
      <c r="U152" s="177"/>
      <c r="V152" s="169"/>
      <c r="W152" s="178"/>
      <c r="X152" s="177"/>
      <c r="Y152" s="169"/>
      <c r="Z152" s="178"/>
      <c r="AA152" s="177"/>
      <c r="AB152" s="169"/>
      <c r="AC152" s="178"/>
      <c r="AD152" s="177"/>
      <c r="AE152" s="169"/>
      <c r="AF152" s="178"/>
      <c r="AG152" s="177"/>
      <c r="AH152" s="169"/>
      <c r="AI152" s="178"/>
      <c r="AJ152" s="177"/>
      <c r="AK152" s="169"/>
      <c r="AL152" s="178"/>
      <c r="AM152" s="177"/>
      <c r="AN152" s="169"/>
      <c r="AO152" s="178"/>
      <c r="AP152" s="177"/>
      <c r="AQ152" s="169"/>
      <c r="AR152" s="178"/>
      <c r="AS152" s="177"/>
      <c r="AT152" s="169"/>
      <c r="AU152" s="178"/>
      <c r="AV152" s="177"/>
      <c r="AW152" s="169"/>
      <c r="AX152" s="178"/>
      <c r="AY152" s="177"/>
      <c r="AZ152" s="169"/>
      <c r="BA152" s="178"/>
      <c r="BB152" s="13"/>
      <c r="BC152" s="26"/>
      <c r="BD152" s="27">
        <f t="shared" si="4"/>
        <v>0</v>
      </c>
      <c r="BE152" s="13"/>
      <c r="BF152" s="26"/>
      <c r="BG152" s="27">
        <f t="shared" si="28"/>
        <v>0</v>
      </c>
      <c r="BH152" s="13"/>
      <c r="BI152" s="26">
        <f t="shared" ref="BI152:BI161" si="51">BC152+BF152</f>
        <v>0</v>
      </c>
      <c r="BJ152" s="27">
        <f t="shared" si="29"/>
        <v>0</v>
      </c>
      <c r="BL152" s="152"/>
    </row>
    <row r="153" spans="1:64" ht="14.5" x14ac:dyDescent="0.35">
      <c r="A153" s="13"/>
      <c r="B153" s="340" t="str">
        <f>'Budget - Lead Partner'!B72</f>
        <v>LP.C.3.02</v>
      </c>
      <c r="C153" s="329">
        <f>'Budget - Lead Partner'!C72</f>
        <v>0</v>
      </c>
      <c r="D153" s="329">
        <f>'Budget - Lead Partner'!D72</f>
        <v>0</v>
      </c>
      <c r="E153" s="329">
        <f>'Budget - Lead Partner'!E72</f>
        <v>0</v>
      </c>
      <c r="F153" s="325">
        <f>'Budget - Lead Partner'!F72</f>
        <v>0</v>
      </c>
      <c r="G153" s="302">
        <f>'Budget - Lead Partner'!G72</f>
        <v>0</v>
      </c>
      <c r="H153" s="302">
        <f>'Budget - Lead Partner'!H72</f>
        <v>0</v>
      </c>
      <c r="I153" s="330">
        <f>'Budget - Lead Partner'!I72</f>
        <v>0</v>
      </c>
      <c r="J153" s="346">
        <f>'Budget - Lead Partner'!J72</f>
        <v>0</v>
      </c>
      <c r="K153" s="204">
        <f>'Budget - Lead Partner'!K72</f>
        <v>0</v>
      </c>
      <c r="L153" s="205">
        <f>'Budget - Lead Partner'!L72</f>
        <v>0</v>
      </c>
      <c r="M153" s="13"/>
      <c r="N153" s="177"/>
      <c r="O153" s="177"/>
      <c r="P153" s="177"/>
      <c r="Q153" s="395" t="str">
        <f t="shared" si="42"/>
        <v>ok</v>
      </c>
      <c r="R153" s="177"/>
      <c r="S153" s="169"/>
      <c r="T153" s="178"/>
      <c r="U153" s="177"/>
      <c r="V153" s="169"/>
      <c r="W153" s="178"/>
      <c r="X153" s="177"/>
      <c r="Y153" s="169"/>
      <c r="Z153" s="178"/>
      <c r="AA153" s="177"/>
      <c r="AB153" s="169"/>
      <c r="AC153" s="178"/>
      <c r="AD153" s="177"/>
      <c r="AE153" s="169"/>
      <c r="AF153" s="178"/>
      <c r="AG153" s="177"/>
      <c r="AH153" s="169"/>
      <c r="AI153" s="178"/>
      <c r="AJ153" s="177"/>
      <c r="AK153" s="169"/>
      <c r="AL153" s="178"/>
      <c r="AM153" s="177"/>
      <c r="AN153" s="169"/>
      <c r="AO153" s="178"/>
      <c r="AP153" s="177"/>
      <c r="AQ153" s="169"/>
      <c r="AR153" s="178"/>
      <c r="AS153" s="177"/>
      <c r="AT153" s="169"/>
      <c r="AU153" s="178"/>
      <c r="AV153" s="177"/>
      <c r="AW153" s="169"/>
      <c r="AX153" s="178"/>
      <c r="AY153" s="177"/>
      <c r="AZ153" s="169"/>
      <c r="BA153" s="178"/>
      <c r="BB153" s="13"/>
      <c r="BC153" s="26"/>
      <c r="BD153" s="27">
        <f t="shared" ref="BD153:BD161" si="52">IFERROR(BC153/L153,0)</f>
        <v>0</v>
      </c>
      <c r="BE153" s="13"/>
      <c r="BF153" s="26"/>
      <c r="BG153" s="27">
        <f t="shared" si="28"/>
        <v>0</v>
      </c>
      <c r="BH153" s="13"/>
      <c r="BI153" s="26">
        <f t="shared" si="51"/>
        <v>0</v>
      </c>
      <c r="BJ153" s="27">
        <f t="shared" si="29"/>
        <v>0</v>
      </c>
      <c r="BL153" s="152"/>
    </row>
    <row r="154" spans="1:64" ht="14.5" outlineLevel="1" x14ac:dyDescent="0.35">
      <c r="A154" s="13"/>
      <c r="B154" s="340" t="str">
        <f>'Budget - Lead Partner'!B73</f>
        <v>LP.C.3.03</v>
      </c>
      <c r="C154" s="267">
        <f>'Budget - Lead Partner'!C73</f>
        <v>0</v>
      </c>
      <c r="D154" s="329">
        <f>'Budget - Lead Partner'!D73</f>
        <v>0</v>
      </c>
      <c r="E154" s="267">
        <f>'Budget - Lead Partner'!E73</f>
        <v>0</v>
      </c>
      <c r="F154" s="319">
        <f>'Budget - Lead Partner'!F73</f>
        <v>0</v>
      </c>
      <c r="G154" s="23">
        <f>'Budget - Lead Partner'!G73</f>
        <v>0</v>
      </c>
      <c r="H154" s="23">
        <f>'Budget - Lead Partner'!H73</f>
        <v>0</v>
      </c>
      <c r="I154" s="55">
        <f>'Budget - Lead Partner'!I73</f>
        <v>0</v>
      </c>
      <c r="J154" s="200">
        <f>'Budget - Lead Partner'!J73</f>
        <v>0</v>
      </c>
      <c r="K154" s="24">
        <f>'Budget - Lead Partner'!K73</f>
        <v>0</v>
      </c>
      <c r="L154" s="205">
        <f>'Budget - Lead Partner'!L73</f>
        <v>0</v>
      </c>
      <c r="M154" s="13"/>
      <c r="N154" s="177"/>
      <c r="O154" s="177"/>
      <c r="P154" s="177"/>
      <c r="Q154" s="395" t="str">
        <f t="shared" si="42"/>
        <v>ok</v>
      </c>
      <c r="R154" s="177"/>
      <c r="S154" s="169"/>
      <c r="T154" s="178"/>
      <c r="U154" s="177"/>
      <c r="V154" s="169"/>
      <c r="W154" s="178"/>
      <c r="X154" s="177"/>
      <c r="Y154" s="169"/>
      <c r="Z154" s="178"/>
      <c r="AA154" s="177"/>
      <c r="AB154" s="169"/>
      <c r="AC154" s="178"/>
      <c r="AD154" s="177"/>
      <c r="AE154" s="169"/>
      <c r="AF154" s="178"/>
      <c r="AG154" s="177"/>
      <c r="AH154" s="169"/>
      <c r="AI154" s="178"/>
      <c r="AJ154" s="177"/>
      <c r="AK154" s="169"/>
      <c r="AL154" s="178"/>
      <c r="AM154" s="177"/>
      <c r="AN154" s="169"/>
      <c r="AO154" s="178"/>
      <c r="AP154" s="177"/>
      <c r="AQ154" s="169"/>
      <c r="AR154" s="178"/>
      <c r="AS154" s="177"/>
      <c r="AT154" s="169"/>
      <c r="AU154" s="178"/>
      <c r="AV154" s="177"/>
      <c r="AW154" s="169"/>
      <c r="AX154" s="178"/>
      <c r="AY154" s="177"/>
      <c r="AZ154" s="169"/>
      <c r="BA154" s="178"/>
      <c r="BB154" s="13"/>
      <c r="BC154" s="26"/>
      <c r="BD154" s="27">
        <f t="shared" si="52"/>
        <v>0</v>
      </c>
      <c r="BE154" s="13"/>
      <c r="BF154" s="26"/>
      <c r="BG154" s="27">
        <f t="shared" si="28"/>
        <v>0</v>
      </c>
      <c r="BH154" s="13"/>
      <c r="BI154" s="26">
        <f t="shared" si="51"/>
        <v>0</v>
      </c>
      <c r="BJ154" s="27">
        <f t="shared" si="29"/>
        <v>0</v>
      </c>
      <c r="BL154" s="43"/>
    </row>
    <row r="155" spans="1:64" ht="14.5" outlineLevel="1" x14ac:dyDescent="0.35">
      <c r="A155" s="13"/>
      <c r="B155" s="340" t="str">
        <f>'Budget - Lead Partner'!B74</f>
        <v>LP.C.3.04</v>
      </c>
      <c r="C155" s="267">
        <f>'Budget - Lead Partner'!C74</f>
        <v>0</v>
      </c>
      <c r="D155" s="329">
        <f>'Budget - Lead Partner'!D74</f>
        <v>0</v>
      </c>
      <c r="E155" s="327">
        <f>'Budget - Lead Partner'!E74</f>
        <v>0</v>
      </c>
      <c r="F155" s="323">
        <f>'Budget - Lead Partner'!F74</f>
        <v>0</v>
      </c>
      <c r="G155" s="23">
        <f>'Budget - Lead Partner'!G74</f>
        <v>0</v>
      </c>
      <c r="H155" s="30">
        <f>'Budget - Lead Partner'!H74</f>
        <v>0</v>
      </c>
      <c r="I155" s="55">
        <f>'Budget - Lead Partner'!I74</f>
        <v>0</v>
      </c>
      <c r="J155" s="201">
        <f>'Budget - Lead Partner'!J74</f>
        <v>0</v>
      </c>
      <c r="K155" s="31">
        <f>'Budget - Lead Partner'!K74</f>
        <v>0</v>
      </c>
      <c r="L155" s="205">
        <f>'Budget - Lead Partner'!L74</f>
        <v>0</v>
      </c>
      <c r="M155" s="38"/>
      <c r="N155" s="179"/>
      <c r="O155" s="179"/>
      <c r="P155" s="179"/>
      <c r="Q155" s="395" t="str">
        <f t="shared" si="42"/>
        <v>ok</v>
      </c>
      <c r="R155" s="179"/>
      <c r="S155" s="169"/>
      <c r="T155" s="178"/>
      <c r="U155" s="179"/>
      <c r="V155" s="169"/>
      <c r="W155" s="178"/>
      <c r="X155" s="179"/>
      <c r="Y155" s="169"/>
      <c r="Z155" s="178"/>
      <c r="AA155" s="179"/>
      <c r="AB155" s="169"/>
      <c r="AC155" s="178"/>
      <c r="AD155" s="179"/>
      <c r="AE155" s="169"/>
      <c r="AF155" s="178"/>
      <c r="AG155" s="179"/>
      <c r="AH155" s="169"/>
      <c r="AI155" s="178"/>
      <c r="AJ155" s="179"/>
      <c r="AK155" s="169"/>
      <c r="AL155" s="178"/>
      <c r="AM155" s="179"/>
      <c r="AN155" s="169"/>
      <c r="AO155" s="178"/>
      <c r="AP155" s="179"/>
      <c r="AQ155" s="169"/>
      <c r="AR155" s="178"/>
      <c r="AS155" s="179"/>
      <c r="AT155" s="169"/>
      <c r="AU155" s="178"/>
      <c r="AV155" s="179"/>
      <c r="AW155" s="169"/>
      <c r="AX155" s="178"/>
      <c r="AY155" s="179"/>
      <c r="AZ155" s="169"/>
      <c r="BA155" s="178"/>
      <c r="BB155" s="13"/>
      <c r="BC155" s="26"/>
      <c r="BD155" s="27">
        <f t="shared" si="52"/>
        <v>0</v>
      </c>
      <c r="BE155" s="13"/>
      <c r="BF155" s="26"/>
      <c r="BG155" s="27">
        <f t="shared" si="28"/>
        <v>0</v>
      </c>
      <c r="BH155" s="13"/>
      <c r="BI155" s="26">
        <f t="shared" si="51"/>
        <v>0</v>
      </c>
      <c r="BJ155" s="27">
        <f t="shared" si="29"/>
        <v>0</v>
      </c>
      <c r="BL155" s="41"/>
    </row>
    <row r="156" spans="1:64" ht="14.5" outlineLevel="1" x14ac:dyDescent="0.35">
      <c r="A156" s="13"/>
      <c r="B156" s="340" t="str">
        <f>'Budget - Lead Partner'!B75</f>
        <v>LP.C.3.05</v>
      </c>
      <c r="C156" s="267">
        <f>'Budget - Lead Partner'!C75</f>
        <v>0</v>
      </c>
      <c r="D156" s="329">
        <f>'Budget - Lead Partner'!D75</f>
        <v>0</v>
      </c>
      <c r="E156" s="327">
        <f>'Budget - Lead Partner'!E75</f>
        <v>0</v>
      </c>
      <c r="F156" s="323">
        <f>'Budget - Lead Partner'!F75</f>
        <v>0</v>
      </c>
      <c r="G156" s="23">
        <f>'Budget - Lead Partner'!G75</f>
        <v>0</v>
      </c>
      <c r="H156" s="30">
        <f>'Budget - Lead Partner'!H75</f>
        <v>0</v>
      </c>
      <c r="I156" s="55">
        <f>'Budget - Lead Partner'!I75</f>
        <v>0</v>
      </c>
      <c r="J156" s="201">
        <f>'Budget - Lead Partner'!J75</f>
        <v>0</v>
      </c>
      <c r="K156" s="31">
        <f>'Budget - Lead Partner'!K75</f>
        <v>0</v>
      </c>
      <c r="L156" s="205">
        <f>'Budget - Lead Partner'!L75</f>
        <v>0</v>
      </c>
      <c r="M156" s="153"/>
      <c r="N156" s="179"/>
      <c r="O156" s="179"/>
      <c r="P156" s="179"/>
      <c r="Q156" s="395" t="str">
        <f t="shared" si="42"/>
        <v>ok</v>
      </c>
      <c r="R156" s="179"/>
      <c r="S156" s="169"/>
      <c r="T156" s="178"/>
      <c r="U156" s="179"/>
      <c r="V156" s="169"/>
      <c r="W156" s="178"/>
      <c r="X156" s="179"/>
      <c r="Y156" s="169"/>
      <c r="Z156" s="178"/>
      <c r="AA156" s="179"/>
      <c r="AB156" s="169"/>
      <c r="AC156" s="178"/>
      <c r="AD156" s="179"/>
      <c r="AE156" s="169"/>
      <c r="AF156" s="178"/>
      <c r="AG156" s="179"/>
      <c r="AH156" s="169"/>
      <c r="AI156" s="178"/>
      <c r="AJ156" s="179"/>
      <c r="AK156" s="169"/>
      <c r="AL156" s="178"/>
      <c r="AM156" s="179"/>
      <c r="AN156" s="169"/>
      <c r="AO156" s="178"/>
      <c r="AP156" s="179"/>
      <c r="AQ156" s="169"/>
      <c r="AR156" s="178"/>
      <c r="AS156" s="179"/>
      <c r="AT156" s="169"/>
      <c r="AU156" s="178"/>
      <c r="AV156" s="179"/>
      <c r="AW156" s="169"/>
      <c r="AX156" s="178"/>
      <c r="AY156" s="179"/>
      <c r="AZ156" s="169"/>
      <c r="BA156" s="178"/>
      <c r="BB156" s="13"/>
      <c r="BC156" s="26"/>
      <c r="BD156" s="27">
        <f t="shared" si="52"/>
        <v>0</v>
      </c>
      <c r="BE156" s="13"/>
      <c r="BF156" s="26"/>
      <c r="BG156" s="27">
        <f t="shared" si="28"/>
        <v>0</v>
      </c>
      <c r="BH156" s="13"/>
      <c r="BI156" s="26">
        <f t="shared" si="51"/>
        <v>0</v>
      </c>
      <c r="BJ156" s="27">
        <f t="shared" si="29"/>
        <v>0</v>
      </c>
      <c r="BL156" s="42"/>
    </row>
    <row r="157" spans="1:64" ht="14.5" outlineLevel="1" x14ac:dyDescent="0.35">
      <c r="A157" s="13"/>
      <c r="B157" s="340" t="str">
        <f>'Budget - Lead Partner'!B76</f>
        <v>LP.C.3.06</v>
      </c>
      <c r="C157" s="267">
        <f>'Budget - Lead Partner'!C76</f>
        <v>0</v>
      </c>
      <c r="D157" s="329">
        <f>'Budget - Lead Partner'!D76</f>
        <v>0</v>
      </c>
      <c r="E157" s="327">
        <f>'Budget - Lead Partner'!E76</f>
        <v>0</v>
      </c>
      <c r="F157" s="323">
        <f>'Budget - Lead Partner'!F76</f>
        <v>0</v>
      </c>
      <c r="G157" s="23">
        <f>'Budget - Lead Partner'!G76</f>
        <v>0</v>
      </c>
      <c r="H157" s="30">
        <f>'Budget - Lead Partner'!H76</f>
        <v>0</v>
      </c>
      <c r="I157" s="55">
        <f>'Budget - Lead Partner'!I76</f>
        <v>0</v>
      </c>
      <c r="J157" s="201">
        <f>'Budget - Lead Partner'!J76</f>
        <v>0</v>
      </c>
      <c r="K157" s="31">
        <f>'Budget - Lead Partner'!K76</f>
        <v>0</v>
      </c>
      <c r="L157" s="205">
        <f>'Budget - Lead Partner'!L76</f>
        <v>0</v>
      </c>
      <c r="M157" s="38"/>
      <c r="N157" s="179"/>
      <c r="O157" s="179"/>
      <c r="P157" s="179"/>
      <c r="Q157" s="395" t="str">
        <f t="shared" si="42"/>
        <v>ok</v>
      </c>
      <c r="R157" s="179"/>
      <c r="S157" s="169"/>
      <c r="T157" s="178"/>
      <c r="U157" s="179"/>
      <c r="V157" s="169"/>
      <c r="W157" s="178"/>
      <c r="X157" s="179"/>
      <c r="Y157" s="169"/>
      <c r="Z157" s="178"/>
      <c r="AA157" s="179"/>
      <c r="AB157" s="169"/>
      <c r="AC157" s="178"/>
      <c r="AD157" s="179"/>
      <c r="AE157" s="169"/>
      <c r="AF157" s="178"/>
      <c r="AG157" s="179"/>
      <c r="AH157" s="169"/>
      <c r="AI157" s="178"/>
      <c r="AJ157" s="179"/>
      <c r="AK157" s="169"/>
      <c r="AL157" s="178"/>
      <c r="AM157" s="179"/>
      <c r="AN157" s="169"/>
      <c r="AO157" s="178"/>
      <c r="AP157" s="179"/>
      <c r="AQ157" s="169"/>
      <c r="AR157" s="178"/>
      <c r="AS157" s="179"/>
      <c r="AT157" s="169"/>
      <c r="AU157" s="178"/>
      <c r="AV157" s="179"/>
      <c r="AW157" s="169"/>
      <c r="AX157" s="178"/>
      <c r="AY157" s="179"/>
      <c r="AZ157" s="169"/>
      <c r="BA157" s="178"/>
      <c r="BB157" s="13"/>
      <c r="BC157" s="26"/>
      <c r="BD157" s="27">
        <f t="shared" si="52"/>
        <v>0</v>
      </c>
      <c r="BE157" s="13"/>
      <c r="BF157" s="26"/>
      <c r="BG157" s="27">
        <f t="shared" si="28"/>
        <v>0</v>
      </c>
      <c r="BH157" s="13"/>
      <c r="BI157" s="26">
        <f t="shared" si="51"/>
        <v>0</v>
      </c>
      <c r="BJ157" s="27">
        <f t="shared" si="29"/>
        <v>0</v>
      </c>
      <c r="BL157" s="41"/>
    </row>
    <row r="158" spans="1:64" ht="14.5" outlineLevel="1" x14ac:dyDescent="0.35">
      <c r="A158" s="13"/>
      <c r="B158" s="340" t="str">
        <f>'Budget - Lead Partner'!B77</f>
        <v>LP.C.3.07</v>
      </c>
      <c r="C158" s="267">
        <f>'Budget - Lead Partner'!C77</f>
        <v>0</v>
      </c>
      <c r="D158" s="329">
        <f>'Budget - Lead Partner'!D77</f>
        <v>0</v>
      </c>
      <c r="E158" s="327">
        <f>'Budget - Lead Partner'!E77</f>
        <v>0</v>
      </c>
      <c r="F158" s="323">
        <f>'Budget - Lead Partner'!F77</f>
        <v>0</v>
      </c>
      <c r="G158" s="23">
        <f>'Budget - Lead Partner'!G77</f>
        <v>0</v>
      </c>
      <c r="H158" s="30">
        <f>'Budget - Lead Partner'!H77</f>
        <v>0</v>
      </c>
      <c r="I158" s="55">
        <f>'Budget - Lead Partner'!I77</f>
        <v>0</v>
      </c>
      <c r="J158" s="201">
        <f>'Budget - Lead Partner'!J77</f>
        <v>0</v>
      </c>
      <c r="K158" s="31">
        <f>'Budget - Lead Partner'!K77</f>
        <v>0</v>
      </c>
      <c r="L158" s="205">
        <f>'Budget - Lead Partner'!L77</f>
        <v>0</v>
      </c>
      <c r="M158" s="13"/>
      <c r="N158" s="179"/>
      <c r="O158" s="179"/>
      <c r="P158" s="179"/>
      <c r="Q158" s="395" t="str">
        <f t="shared" si="42"/>
        <v>ok</v>
      </c>
      <c r="R158" s="179"/>
      <c r="S158" s="169"/>
      <c r="T158" s="178"/>
      <c r="U158" s="179"/>
      <c r="V158" s="169"/>
      <c r="W158" s="178"/>
      <c r="X158" s="179"/>
      <c r="Y158" s="169"/>
      <c r="Z158" s="178"/>
      <c r="AA158" s="179"/>
      <c r="AB158" s="169"/>
      <c r="AC158" s="178"/>
      <c r="AD158" s="179"/>
      <c r="AE158" s="169"/>
      <c r="AF158" s="178"/>
      <c r="AG158" s="179"/>
      <c r="AH158" s="169"/>
      <c r="AI158" s="178"/>
      <c r="AJ158" s="179"/>
      <c r="AK158" s="169"/>
      <c r="AL158" s="178"/>
      <c r="AM158" s="179"/>
      <c r="AN158" s="169"/>
      <c r="AO158" s="178"/>
      <c r="AP158" s="179"/>
      <c r="AQ158" s="169"/>
      <c r="AR158" s="178"/>
      <c r="AS158" s="179"/>
      <c r="AT158" s="169"/>
      <c r="AU158" s="178"/>
      <c r="AV158" s="179"/>
      <c r="AW158" s="169"/>
      <c r="AX158" s="178"/>
      <c r="AY158" s="179"/>
      <c r="AZ158" s="169"/>
      <c r="BA158" s="178"/>
      <c r="BB158" s="13"/>
      <c r="BC158" s="26"/>
      <c r="BD158" s="27">
        <f t="shared" si="52"/>
        <v>0</v>
      </c>
      <c r="BE158" s="13"/>
      <c r="BF158" s="26"/>
      <c r="BG158" s="27">
        <f t="shared" si="28"/>
        <v>0</v>
      </c>
      <c r="BH158" s="13"/>
      <c r="BI158" s="26">
        <f t="shared" si="51"/>
        <v>0</v>
      </c>
      <c r="BJ158" s="27">
        <f t="shared" si="29"/>
        <v>0</v>
      </c>
      <c r="BL158" s="42"/>
    </row>
    <row r="159" spans="1:64" ht="14.5" outlineLevel="1" x14ac:dyDescent="0.35">
      <c r="A159" s="13"/>
      <c r="B159" s="340" t="str">
        <f>'Budget - Lead Partner'!B78</f>
        <v>LP.C.3.08</v>
      </c>
      <c r="C159" s="267">
        <f>'Budget - Lead Partner'!C78</f>
        <v>0</v>
      </c>
      <c r="D159" s="329">
        <f>'Budget - Lead Partner'!D78</f>
        <v>0</v>
      </c>
      <c r="E159" s="327">
        <f>'Budget - Lead Partner'!E78</f>
        <v>0</v>
      </c>
      <c r="F159" s="323">
        <f>'Budget - Lead Partner'!F78</f>
        <v>0</v>
      </c>
      <c r="G159" s="23">
        <f>'Budget - Lead Partner'!G78</f>
        <v>0</v>
      </c>
      <c r="H159" s="30">
        <f>'Budget - Lead Partner'!H78</f>
        <v>0</v>
      </c>
      <c r="I159" s="55">
        <f>'Budget - Lead Partner'!I78</f>
        <v>0</v>
      </c>
      <c r="J159" s="201">
        <f>'Budget - Lead Partner'!J78</f>
        <v>0</v>
      </c>
      <c r="K159" s="31">
        <f>'Budget - Lead Partner'!K78</f>
        <v>0</v>
      </c>
      <c r="L159" s="205">
        <f>'Budget - Lead Partner'!L78</f>
        <v>0</v>
      </c>
      <c r="M159" s="13"/>
      <c r="N159" s="179"/>
      <c r="O159" s="179"/>
      <c r="P159" s="179"/>
      <c r="Q159" s="395" t="str">
        <f t="shared" si="42"/>
        <v>ok</v>
      </c>
      <c r="R159" s="179"/>
      <c r="S159" s="169"/>
      <c r="T159" s="178"/>
      <c r="U159" s="179"/>
      <c r="V159" s="169"/>
      <c r="W159" s="178"/>
      <c r="X159" s="179"/>
      <c r="Y159" s="169"/>
      <c r="Z159" s="178"/>
      <c r="AA159" s="179"/>
      <c r="AB159" s="169"/>
      <c r="AC159" s="178"/>
      <c r="AD159" s="179"/>
      <c r="AE159" s="169"/>
      <c r="AF159" s="178"/>
      <c r="AG159" s="179"/>
      <c r="AH159" s="169"/>
      <c r="AI159" s="178"/>
      <c r="AJ159" s="179"/>
      <c r="AK159" s="169"/>
      <c r="AL159" s="178"/>
      <c r="AM159" s="179"/>
      <c r="AN159" s="169"/>
      <c r="AO159" s="178"/>
      <c r="AP159" s="179"/>
      <c r="AQ159" s="169"/>
      <c r="AR159" s="178"/>
      <c r="AS159" s="179"/>
      <c r="AT159" s="169"/>
      <c r="AU159" s="178"/>
      <c r="AV159" s="179"/>
      <c r="AW159" s="169"/>
      <c r="AX159" s="178"/>
      <c r="AY159" s="179"/>
      <c r="AZ159" s="169"/>
      <c r="BA159" s="178"/>
      <c r="BB159" s="13"/>
      <c r="BC159" s="26"/>
      <c r="BD159" s="27">
        <f t="shared" si="52"/>
        <v>0</v>
      </c>
      <c r="BE159" s="13"/>
      <c r="BF159" s="26"/>
      <c r="BG159" s="27">
        <f t="shared" si="28"/>
        <v>0</v>
      </c>
      <c r="BH159" s="13"/>
      <c r="BI159" s="26">
        <f t="shared" si="51"/>
        <v>0</v>
      </c>
      <c r="BJ159" s="27">
        <f t="shared" si="29"/>
        <v>0</v>
      </c>
      <c r="BL159" s="42"/>
    </row>
    <row r="160" spans="1:64" ht="14.5" outlineLevel="1" x14ac:dyDescent="0.35">
      <c r="A160" s="13"/>
      <c r="B160" s="340" t="str">
        <f>'Budget - Lead Partner'!B79</f>
        <v>LP.C.3.09</v>
      </c>
      <c r="C160" s="267">
        <f>'Budget - Lead Partner'!C79</f>
        <v>0</v>
      </c>
      <c r="D160" s="329">
        <f>'Budget - Lead Partner'!D79</f>
        <v>0</v>
      </c>
      <c r="E160" s="327">
        <f>'Budget - Lead Partner'!E79</f>
        <v>0</v>
      </c>
      <c r="F160" s="323">
        <f>'Budget - Lead Partner'!F79</f>
        <v>0</v>
      </c>
      <c r="G160" s="23">
        <f>'Budget - Lead Partner'!G79</f>
        <v>0</v>
      </c>
      <c r="H160" s="30">
        <f>'Budget - Lead Partner'!H79</f>
        <v>0</v>
      </c>
      <c r="I160" s="55">
        <f>'Budget - Lead Partner'!I79</f>
        <v>0</v>
      </c>
      <c r="J160" s="201">
        <f>'Budget - Lead Partner'!J79</f>
        <v>0</v>
      </c>
      <c r="K160" s="31">
        <f>'Budget - Lead Partner'!K79</f>
        <v>0</v>
      </c>
      <c r="L160" s="205">
        <f>'Budget - Lead Partner'!L79</f>
        <v>0</v>
      </c>
      <c r="M160" s="13"/>
      <c r="N160" s="179"/>
      <c r="O160" s="179"/>
      <c r="P160" s="179"/>
      <c r="Q160" s="395" t="str">
        <f t="shared" si="42"/>
        <v>ok</v>
      </c>
      <c r="R160" s="179"/>
      <c r="S160" s="169"/>
      <c r="T160" s="178"/>
      <c r="U160" s="179"/>
      <c r="V160" s="169"/>
      <c r="W160" s="178"/>
      <c r="X160" s="179"/>
      <c r="Y160" s="169"/>
      <c r="Z160" s="178"/>
      <c r="AA160" s="179"/>
      <c r="AB160" s="169"/>
      <c r="AC160" s="178"/>
      <c r="AD160" s="179"/>
      <c r="AE160" s="169"/>
      <c r="AF160" s="178"/>
      <c r="AG160" s="179"/>
      <c r="AH160" s="169"/>
      <c r="AI160" s="178"/>
      <c r="AJ160" s="179"/>
      <c r="AK160" s="169"/>
      <c r="AL160" s="178"/>
      <c r="AM160" s="179"/>
      <c r="AN160" s="169"/>
      <c r="AO160" s="178"/>
      <c r="AP160" s="179"/>
      <c r="AQ160" s="169"/>
      <c r="AR160" s="178"/>
      <c r="AS160" s="179"/>
      <c r="AT160" s="169"/>
      <c r="AU160" s="178"/>
      <c r="AV160" s="179"/>
      <c r="AW160" s="169"/>
      <c r="AX160" s="178"/>
      <c r="AY160" s="179"/>
      <c r="AZ160" s="169"/>
      <c r="BA160" s="178"/>
      <c r="BB160" s="13"/>
      <c r="BC160" s="26"/>
      <c r="BD160" s="27">
        <f t="shared" si="52"/>
        <v>0</v>
      </c>
      <c r="BE160" s="13"/>
      <c r="BF160" s="26"/>
      <c r="BG160" s="27">
        <f t="shared" si="28"/>
        <v>0</v>
      </c>
      <c r="BH160" s="13"/>
      <c r="BI160" s="26">
        <f t="shared" si="51"/>
        <v>0</v>
      </c>
      <c r="BJ160" s="27">
        <f t="shared" si="29"/>
        <v>0</v>
      </c>
      <c r="BL160" s="41"/>
    </row>
    <row r="161" spans="1:64" ht="14.5" outlineLevel="1" x14ac:dyDescent="0.35">
      <c r="A161" s="13"/>
      <c r="B161" s="340" t="str">
        <f>'Budget - Lead Partner'!B80</f>
        <v>LP.C.3.10</v>
      </c>
      <c r="C161" s="328">
        <f>'Budget - Lead Partner'!C80</f>
        <v>0</v>
      </c>
      <c r="D161" s="329">
        <f>'Budget - Lead Partner'!D80</f>
        <v>0</v>
      </c>
      <c r="E161" s="333">
        <f>'Budget - Lead Partner'!E80</f>
        <v>0</v>
      </c>
      <c r="F161" s="324">
        <f>'Budget - Lead Partner'!F80</f>
        <v>0</v>
      </c>
      <c r="G161" s="303">
        <f>'Budget - Lead Partner'!G80</f>
        <v>0</v>
      </c>
      <c r="H161" s="307">
        <f>'Budget - Lead Partner'!H80</f>
        <v>0</v>
      </c>
      <c r="I161" s="308">
        <f>'Budget - Lead Partner'!I80</f>
        <v>0</v>
      </c>
      <c r="J161" s="309">
        <f>'Budget - Lead Partner'!J80</f>
        <v>0</v>
      </c>
      <c r="K161" s="310">
        <f>'Budget - Lead Partner'!K80</f>
        <v>0</v>
      </c>
      <c r="L161" s="205">
        <f>'Budget - Lead Partner'!L80</f>
        <v>0</v>
      </c>
      <c r="M161" s="13"/>
      <c r="N161" s="179"/>
      <c r="O161" s="179"/>
      <c r="P161" s="179"/>
      <c r="Q161" s="395" t="str">
        <f t="shared" si="42"/>
        <v>ok</v>
      </c>
      <c r="R161" s="179"/>
      <c r="S161" s="169"/>
      <c r="T161" s="178"/>
      <c r="U161" s="179"/>
      <c r="V161" s="169"/>
      <c r="W161" s="178"/>
      <c r="X161" s="179"/>
      <c r="Y161" s="169"/>
      <c r="Z161" s="178"/>
      <c r="AA161" s="179"/>
      <c r="AB161" s="169"/>
      <c r="AC161" s="178"/>
      <c r="AD161" s="179"/>
      <c r="AE161" s="169"/>
      <c r="AF161" s="178"/>
      <c r="AG161" s="179"/>
      <c r="AH161" s="169"/>
      <c r="AI161" s="178"/>
      <c r="AJ161" s="179"/>
      <c r="AK161" s="169"/>
      <c r="AL161" s="178"/>
      <c r="AM161" s="179"/>
      <c r="AN161" s="169"/>
      <c r="AO161" s="178"/>
      <c r="AP161" s="179"/>
      <c r="AQ161" s="169"/>
      <c r="AR161" s="178"/>
      <c r="AS161" s="179"/>
      <c r="AT161" s="169"/>
      <c r="AU161" s="178"/>
      <c r="AV161" s="179"/>
      <c r="AW161" s="169"/>
      <c r="AX161" s="178"/>
      <c r="AY161" s="179"/>
      <c r="AZ161" s="169"/>
      <c r="BA161" s="178"/>
      <c r="BB161" s="13"/>
      <c r="BC161" s="26"/>
      <c r="BD161" s="27">
        <f t="shared" si="52"/>
        <v>0</v>
      </c>
      <c r="BE161" s="13"/>
      <c r="BF161" s="26"/>
      <c r="BG161" s="27">
        <f t="shared" si="28"/>
        <v>0</v>
      </c>
      <c r="BH161" s="13"/>
      <c r="BI161" s="26">
        <f t="shared" si="51"/>
        <v>0</v>
      </c>
      <c r="BJ161" s="27">
        <f t="shared" si="29"/>
        <v>0</v>
      </c>
      <c r="BL161" s="42"/>
    </row>
    <row r="162" spans="1:64" ht="15" customHeight="1" x14ac:dyDescent="0.35">
      <c r="A162" s="13"/>
      <c r="B162" s="416" t="str">
        <f>CONCATENATE('Budget - P1'!D2," - ",'Budget consortium'!B150)</f>
        <v>Partner 1 - C.3 Soutien et administration des programmes (Programme Support and Administration)</v>
      </c>
      <c r="C162" s="417"/>
      <c r="D162" s="417"/>
      <c r="E162" s="417"/>
      <c r="F162" s="417"/>
      <c r="G162" s="417"/>
      <c r="H162" s="417"/>
      <c r="I162" s="417"/>
      <c r="J162" s="417"/>
      <c r="K162" s="417"/>
      <c r="L162" s="418">
        <f>SUM(L163:L172)</f>
        <v>0</v>
      </c>
      <c r="M162" s="20"/>
      <c r="N162" s="418">
        <f>SUM(N163:N172)</f>
        <v>0</v>
      </c>
      <c r="O162" s="418">
        <f t="shared" ref="O162" si="53">SUM(O163:O172)</f>
        <v>0</v>
      </c>
      <c r="P162" s="418">
        <f t="shared" ref="P162" si="54">SUM(P163:P172)</f>
        <v>0</v>
      </c>
      <c r="Q162" s="395" t="str">
        <f t="shared" ref="Q162:Q193" si="55">IF((N162+O162+P162)=L162,"ok","Corriger la division")</f>
        <v>ok</v>
      </c>
      <c r="R162" s="410"/>
      <c r="S162" s="411"/>
      <c r="T162" s="412"/>
      <c r="U162" s="410"/>
      <c r="V162" s="411"/>
      <c r="W162" s="412"/>
      <c r="X162" s="410"/>
      <c r="Y162" s="411"/>
      <c r="Z162" s="412"/>
      <c r="AA162" s="410"/>
      <c r="AB162" s="411"/>
      <c r="AC162" s="412"/>
      <c r="AD162" s="410"/>
      <c r="AE162" s="411"/>
      <c r="AF162" s="412"/>
      <c r="AG162" s="410"/>
      <c r="AH162" s="411"/>
      <c r="AI162" s="412"/>
      <c r="AJ162" s="410"/>
      <c r="AK162" s="411"/>
      <c r="AL162" s="412"/>
      <c r="AM162" s="410"/>
      <c r="AN162" s="411"/>
      <c r="AO162" s="412"/>
      <c r="AP162" s="410"/>
      <c r="AQ162" s="411"/>
      <c r="AR162" s="412"/>
      <c r="AS162" s="410"/>
      <c r="AT162" s="411"/>
      <c r="AU162" s="412"/>
      <c r="AV162" s="410"/>
      <c r="AW162" s="411"/>
      <c r="AX162" s="412"/>
      <c r="AY162" s="410"/>
      <c r="AZ162" s="411"/>
      <c r="BA162" s="412"/>
      <c r="BB162" s="13"/>
      <c r="BC162" s="413"/>
      <c r="BD162" s="414"/>
      <c r="BE162" s="13"/>
      <c r="BF162" s="413"/>
      <c r="BG162" s="414"/>
      <c r="BH162" s="13"/>
      <c r="BI162" s="413"/>
      <c r="BJ162" s="414"/>
      <c r="BL162" s="415"/>
    </row>
    <row r="163" spans="1:64" ht="14.5" outlineLevel="1" x14ac:dyDescent="0.35">
      <c r="A163" s="13"/>
      <c r="B163" s="340" t="str">
        <f>'Budget - P1'!B71</f>
        <v>P1.C.3.01</v>
      </c>
      <c r="C163" s="267">
        <f>'Budget - P1'!C71</f>
        <v>0</v>
      </c>
      <c r="D163" s="329">
        <f>'Budget - P1'!D71</f>
        <v>0</v>
      </c>
      <c r="E163" s="327">
        <f>'Budget - P1'!E71</f>
        <v>0</v>
      </c>
      <c r="F163" s="323">
        <f>'Budget - P1'!F71</f>
        <v>0</v>
      </c>
      <c r="G163" s="23">
        <f>'Budget - P1'!G71</f>
        <v>0</v>
      </c>
      <c r="H163" s="30">
        <f>'Budget - P1'!H71</f>
        <v>0</v>
      </c>
      <c r="I163" s="55">
        <f>'Budget - P1'!I71</f>
        <v>0</v>
      </c>
      <c r="J163" s="201">
        <f>'Budget - P1'!J71</f>
        <v>0</v>
      </c>
      <c r="K163" s="31">
        <f>'Budget - P1'!K71</f>
        <v>0</v>
      </c>
      <c r="L163" s="205">
        <f>'Budget - P1'!L71</f>
        <v>0</v>
      </c>
      <c r="M163" s="13"/>
      <c r="N163" s="179"/>
      <c r="O163" s="179"/>
      <c r="P163" s="179"/>
      <c r="Q163" s="395" t="str">
        <f t="shared" si="55"/>
        <v>ok</v>
      </c>
      <c r="R163" s="179"/>
      <c r="S163" s="169"/>
      <c r="T163" s="178"/>
      <c r="U163" s="179"/>
      <c r="V163" s="169"/>
      <c r="W163" s="178"/>
      <c r="X163" s="179"/>
      <c r="Y163" s="169"/>
      <c r="Z163" s="178"/>
      <c r="AA163" s="179"/>
      <c r="AB163" s="169"/>
      <c r="AC163" s="178"/>
      <c r="AD163" s="179"/>
      <c r="AE163" s="169"/>
      <c r="AF163" s="178"/>
      <c r="AG163" s="179"/>
      <c r="AH163" s="169"/>
      <c r="AI163" s="178"/>
      <c r="AJ163" s="179"/>
      <c r="AK163" s="169"/>
      <c r="AL163" s="178"/>
      <c r="AM163" s="179"/>
      <c r="AN163" s="169"/>
      <c r="AO163" s="178"/>
      <c r="AP163" s="179"/>
      <c r="AQ163" s="169"/>
      <c r="AR163" s="178"/>
      <c r="AS163" s="179"/>
      <c r="AT163" s="169"/>
      <c r="AU163" s="178"/>
      <c r="AV163" s="179"/>
      <c r="AW163" s="169"/>
      <c r="AX163" s="178"/>
      <c r="AY163" s="179"/>
      <c r="AZ163" s="169"/>
      <c r="BA163" s="178"/>
      <c r="BB163" s="13"/>
      <c r="BC163" s="26"/>
      <c r="BD163" s="27"/>
      <c r="BE163" s="13"/>
      <c r="BF163" s="26"/>
      <c r="BG163" s="27"/>
      <c r="BH163" s="13"/>
      <c r="BI163" s="26"/>
      <c r="BJ163" s="27"/>
      <c r="BL163" s="41"/>
    </row>
    <row r="164" spans="1:64" ht="14.5" outlineLevel="1" x14ac:dyDescent="0.35">
      <c r="A164" s="13"/>
      <c r="B164" s="340" t="str">
        <f>'Budget - P1'!B72</f>
        <v>P1.C.3.02</v>
      </c>
      <c r="C164" s="267">
        <f>'Budget - P1'!C72</f>
        <v>0</v>
      </c>
      <c r="D164" s="329">
        <f>'Budget - P1'!D72</f>
        <v>0</v>
      </c>
      <c r="E164" s="327">
        <f>'Budget - P1'!E72</f>
        <v>0</v>
      </c>
      <c r="F164" s="323">
        <f>'Budget - P1'!F72</f>
        <v>0</v>
      </c>
      <c r="G164" s="23">
        <f>'Budget - P1'!G72</f>
        <v>0</v>
      </c>
      <c r="H164" s="30">
        <f>'Budget - P1'!H72</f>
        <v>0</v>
      </c>
      <c r="I164" s="55">
        <f>'Budget - P1'!I72</f>
        <v>0</v>
      </c>
      <c r="J164" s="201">
        <f>'Budget - P1'!J72</f>
        <v>0</v>
      </c>
      <c r="K164" s="31">
        <f>'Budget - P1'!K72</f>
        <v>0</v>
      </c>
      <c r="L164" s="205">
        <f>'Budget - P1'!L72</f>
        <v>0</v>
      </c>
      <c r="M164" s="13"/>
      <c r="N164" s="179"/>
      <c r="O164" s="179"/>
      <c r="P164" s="179"/>
      <c r="Q164" s="395" t="str">
        <f t="shared" si="55"/>
        <v>ok</v>
      </c>
      <c r="R164" s="179"/>
      <c r="S164" s="169"/>
      <c r="T164" s="178"/>
      <c r="U164" s="179"/>
      <c r="V164" s="169"/>
      <c r="W164" s="178"/>
      <c r="X164" s="179"/>
      <c r="Y164" s="169"/>
      <c r="Z164" s="178"/>
      <c r="AA164" s="179"/>
      <c r="AB164" s="169"/>
      <c r="AC164" s="178"/>
      <c r="AD164" s="179"/>
      <c r="AE164" s="169"/>
      <c r="AF164" s="178"/>
      <c r="AG164" s="179"/>
      <c r="AH164" s="169"/>
      <c r="AI164" s="178"/>
      <c r="AJ164" s="179"/>
      <c r="AK164" s="169"/>
      <c r="AL164" s="178"/>
      <c r="AM164" s="179"/>
      <c r="AN164" s="169"/>
      <c r="AO164" s="178"/>
      <c r="AP164" s="179"/>
      <c r="AQ164" s="169"/>
      <c r="AR164" s="178"/>
      <c r="AS164" s="179"/>
      <c r="AT164" s="169"/>
      <c r="AU164" s="178"/>
      <c r="AV164" s="179"/>
      <c r="AW164" s="169"/>
      <c r="AX164" s="178"/>
      <c r="AY164" s="179"/>
      <c r="AZ164" s="169"/>
      <c r="BA164" s="178"/>
      <c r="BB164" s="13"/>
      <c r="BC164" s="26"/>
      <c r="BD164" s="27"/>
      <c r="BE164" s="13"/>
      <c r="BF164" s="26"/>
      <c r="BG164" s="27"/>
      <c r="BH164" s="13"/>
      <c r="BI164" s="26"/>
      <c r="BJ164" s="27"/>
      <c r="BL164" s="41"/>
    </row>
    <row r="165" spans="1:64" ht="14.5" outlineLevel="1" x14ac:dyDescent="0.35">
      <c r="A165" s="13"/>
      <c r="B165" s="340" t="str">
        <f>'Budget - P1'!B73</f>
        <v>P1.C.3.03</v>
      </c>
      <c r="C165" s="267">
        <f>'Budget - P1'!C73</f>
        <v>0</v>
      </c>
      <c r="D165" s="329">
        <f>'Budget - P1'!D73</f>
        <v>0</v>
      </c>
      <c r="E165" s="327">
        <f>'Budget - P1'!E73</f>
        <v>0</v>
      </c>
      <c r="F165" s="323">
        <f>'Budget - P1'!F73</f>
        <v>0</v>
      </c>
      <c r="G165" s="23">
        <f>'Budget - P1'!G73</f>
        <v>0</v>
      </c>
      <c r="H165" s="30">
        <f>'Budget - P1'!H73</f>
        <v>0</v>
      </c>
      <c r="I165" s="55">
        <f>'Budget - P1'!I73</f>
        <v>0</v>
      </c>
      <c r="J165" s="201">
        <f>'Budget - P1'!J73</f>
        <v>0</v>
      </c>
      <c r="K165" s="31">
        <f>'Budget - P1'!K73</f>
        <v>0</v>
      </c>
      <c r="L165" s="205">
        <f>'Budget - P1'!L73</f>
        <v>0</v>
      </c>
      <c r="M165" s="13"/>
      <c r="N165" s="179"/>
      <c r="O165" s="179"/>
      <c r="P165" s="179"/>
      <c r="Q165" s="395" t="str">
        <f t="shared" si="55"/>
        <v>ok</v>
      </c>
      <c r="R165" s="179"/>
      <c r="S165" s="169"/>
      <c r="T165" s="178"/>
      <c r="U165" s="179"/>
      <c r="V165" s="169"/>
      <c r="W165" s="178"/>
      <c r="X165" s="179"/>
      <c r="Y165" s="169"/>
      <c r="Z165" s="178"/>
      <c r="AA165" s="179"/>
      <c r="AB165" s="169"/>
      <c r="AC165" s="178"/>
      <c r="AD165" s="179"/>
      <c r="AE165" s="169"/>
      <c r="AF165" s="178"/>
      <c r="AG165" s="179"/>
      <c r="AH165" s="169"/>
      <c r="AI165" s="178"/>
      <c r="AJ165" s="179"/>
      <c r="AK165" s="169"/>
      <c r="AL165" s="178"/>
      <c r="AM165" s="179"/>
      <c r="AN165" s="169"/>
      <c r="AO165" s="178"/>
      <c r="AP165" s="179"/>
      <c r="AQ165" s="169"/>
      <c r="AR165" s="178"/>
      <c r="AS165" s="179"/>
      <c r="AT165" s="169"/>
      <c r="AU165" s="178"/>
      <c r="AV165" s="179"/>
      <c r="AW165" s="169"/>
      <c r="AX165" s="178"/>
      <c r="AY165" s="179"/>
      <c r="AZ165" s="169"/>
      <c r="BA165" s="178"/>
      <c r="BB165" s="13"/>
      <c r="BC165" s="26"/>
      <c r="BD165" s="27"/>
      <c r="BE165" s="13"/>
      <c r="BF165" s="26"/>
      <c r="BG165" s="27"/>
      <c r="BH165" s="13"/>
      <c r="BI165" s="26"/>
      <c r="BJ165" s="27"/>
      <c r="BL165" s="41"/>
    </row>
    <row r="166" spans="1:64" ht="14.5" outlineLevel="1" x14ac:dyDescent="0.35">
      <c r="A166" s="13"/>
      <c r="B166" s="340" t="str">
        <f>'Budget - P1'!B74</f>
        <v>P1.C.3.04</v>
      </c>
      <c r="C166" s="267">
        <f>'Budget - P1'!C74</f>
        <v>0</v>
      </c>
      <c r="D166" s="329">
        <f>'Budget - P1'!D74</f>
        <v>0</v>
      </c>
      <c r="E166" s="327">
        <f>'Budget - P1'!E74</f>
        <v>0</v>
      </c>
      <c r="F166" s="323">
        <f>'Budget - P1'!F74</f>
        <v>0</v>
      </c>
      <c r="G166" s="23">
        <f>'Budget - P1'!G74</f>
        <v>0</v>
      </c>
      <c r="H166" s="30">
        <f>'Budget - P1'!H74</f>
        <v>0</v>
      </c>
      <c r="I166" s="55">
        <f>'Budget - P1'!I74</f>
        <v>0</v>
      </c>
      <c r="J166" s="201">
        <f>'Budget - P1'!J74</f>
        <v>0</v>
      </c>
      <c r="K166" s="31">
        <f>'Budget - P1'!K74</f>
        <v>0</v>
      </c>
      <c r="L166" s="205">
        <f>'Budget - P1'!L74</f>
        <v>0</v>
      </c>
      <c r="M166" s="13"/>
      <c r="N166" s="179"/>
      <c r="O166" s="179"/>
      <c r="P166" s="179"/>
      <c r="Q166" s="395" t="str">
        <f t="shared" si="55"/>
        <v>ok</v>
      </c>
      <c r="R166" s="179"/>
      <c r="S166" s="169"/>
      <c r="T166" s="178"/>
      <c r="U166" s="179"/>
      <c r="V166" s="169"/>
      <c r="W166" s="178"/>
      <c r="X166" s="179"/>
      <c r="Y166" s="169"/>
      <c r="Z166" s="178"/>
      <c r="AA166" s="179"/>
      <c r="AB166" s="169"/>
      <c r="AC166" s="178"/>
      <c r="AD166" s="179"/>
      <c r="AE166" s="169"/>
      <c r="AF166" s="178"/>
      <c r="AG166" s="179"/>
      <c r="AH166" s="169"/>
      <c r="AI166" s="178"/>
      <c r="AJ166" s="179"/>
      <c r="AK166" s="169"/>
      <c r="AL166" s="178"/>
      <c r="AM166" s="179"/>
      <c r="AN166" s="169"/>
      <c r="AO166" s="178"/>
      <c r="AP166" s="179"/>
      <c r="AQ166" s="169"/>
      <c r="AR166" s="178"/>
      <c r="AS166" s="179"/>
      <c r="AT166" s="169"/>
      <c r="AU166" s="178"/>
      <c r="AV166" s="179"/>
      <c r="AW166" s="169"/>
      <c r="AX166" s="178"/>
      <c r="AY166" s="179"/>
      <c r="AZ166" s="169"/>
      <c r="BA166" s="178"/>
      <c r="BB166" s="13"/>
      <c r="BC166" s="26"/>
      <c r="BD166" s="27"/>
      <c r="BE166" s="13"/>
      <c r="BF166" s="26"/>
      <c r="BG166" s="27"/>
      <c r="BH166" s="13"/>
      <c r="BI166" s="26"/>
      <c r="BJ166" s="27"/>
      <c r="BL166" s="41"/>
    </row>
    <row r="167" spans="1:64" ht="14.5" outlineLevel="1" x14ac:dyDescent="0.35">
      <c r="A167" s="13"/>
      <c r="B167" s="340" t="str">
        <f>'Budget - P1'!B75</f>
        <v>P1.C.3.05</v>
      </c>
      <c r="C167" s="267">
        <f>'Budget - P1'!C75</f>
        <v>0</v>
      </c>
      <c r="D167" s="329">
        <f>'Budget - P1'!D75</f>
        <v>0</v>
      </c>
      <c r="E167" s="327">
        <f>'Budget - P1'!E75</f>
        <v>0</v>
      </c>
      <c r="F167" s="323">
        <f>'Budget - P1'!F75</f>
        <v>0</v>
      </c>
      <c r="G167" s="23">
        <f>'Budget - P1'!G75</f>
        <v>0</v>
      </c>
      <c r="H167" s="30">
        <f>'Budget - P1'!H75</f>
        <v>0</v>
      </c>
      <c r="I167" s="55">
        <f>'Budget - P1'!I75</f>
        <v>0</v>
      </c>
      <c r="J167" s="201">
        <f>'Budget - P1'!J75</f>
        <v>0</v>
      </c>
      <c r="K167" s="31">
        <f>'Budget - P1'!K75</f>
        <v>0</v>
      </c>
      <c r="L167" s="205">
        <f>'Budget - P1'!L75</f>
        <v>0</v>
      </c>
      <c r="M167" s="13"/>
      <c r="N167" s="179"/>
      <c r="O167" s="179"/>
      <c r="P167" s="179"/>
      <c r="Q167" s="395" t="str">
        <f t="shared" si="55"/>
        <v>ok</v>
      </c>
      <c r="R167" s="179"/>
      <c r="S167" s="169"/>
      <c r="T167" s="178"/>
      <c r="U167" s="179"/>
      <c r="V167" s="169"/>
      <c r="W167" s="178"/>
      <c r="X167" s="179"/>
      <c r="Y167" s="169"/>
      <c r="Z167" s="178"/>
      <c r="AA167" s="179"/>
      <c r="AB167" s="169"/>
      <c r="AC167" s="178"/>
      <c r="AD167" s="179"/>
      <c r="AE167" s="169"/>
      <c r="AF167" s="178"/>
      <c r="AG167" s="179"/>
      <c r="AH167" s="169"/>
      <c r="AI167" s="178"/>
      <c r="AJ167" s="179"/>
      <c r="AK167" s="169"/>
      <c r="AL167" s="178"/>
      <c r="AM167" s="179"/>
      <c r="AN167" s="169"/>
      <c r="AO167" s="178"/>
      <c r="AP167" s="179"/>
      <c r="AQ167" s="169"/>
      <c r="AR167" s="178"/>
      <c r="AS167" s="179"/>
      <c r="AT167" s="169"/>
      <c r="AU167" s="178"/>
      <c r="AV167" s="179"/>
      <c r="AW167" s="169"/>
      <c r="AX167" s="178"/>
      <c r="AY167" s="179"/>
      <c r="AZ167" s="169"/>
      <c r="BA167" s="178"/>
      <c r="BB167" s="13"/>
      <c r="BC167" s="26"/>
      <c r="BD167" s="27"/>
      <c r="BE167" s="13"/>
      <c r="BF167" s="26"/>
      <c r="BG167" s="27"/>
      <c r="BH167" s="13"/>
      <c r="BI167" s="26"/>
      <c r="BJ167" s="27"/>
      <c r="BL167" s="41"/>
    </row>
    <row r="168" spans="1:64" ht="14.5" outlineLevel="1" x14ac:dyDescent="0.35">
      <c r="A168" s="13"/>
      <c r="B168" s="340" t="str">
        <f>'Budget - P1'!B76</f>
        <v>P1.C.3.06</v>
      </c>
      <c r="C168" s="267">
        <f>'Budget - P1'!C76</f>
        <v>0</v>
      </c>
      <c r="D168" s="329">
        <f>'Budget - P1'!D76</f>
        <v>0</v>
      </c>
      <c r="E168" s="327">
        <f>'Budget - P1'!E76</f>
        <v>0</v>
      </c>
      <c r="F168" s="323">
        <f>'Budget - P1'!F76</f>
        <v>0</v>
      </c>
      <c r="G168" s="23">
        <f>'Budget - P1'!G76</f>
        <v>0</v>
      </c>
      <c r="H168" s="30">
        <f>'Budget - P1'!H76</f>
        <v>0</v>
      </c>
      <c r="I168" s="55">
        <f>'Budget - P1'!I76</f>
        <v>0</v>
      </c>
      <c r="J168" s="201">
        <f>'Budget - P1'!J76</f>
        <v>0</v>
      </c>
      <c r="K168" s="31">
        <f>'Budget - P1'!K76</f>
        <v>0</v>
      </c>
      <c r="L168" s="205">
        <f>'Budget - P1'!L76</f>
        <v>0</v>
      </c>
      <c r="M168" s="13"/>
      <c r="N168" s="179"/>
      <c r="O168" s="179"/>
      <c r="P168" s="179"/>
      <c r="Q168" s="395" t="str">
        <f t="shared" si="55"/>
        <v>ok</v>
      </c>
      <c r="R168" s="179"/>
      <c r="S168" s="169"/>
      <c r="T168" s="178"/>
      <c r="U168" s="179"/>
      <c r="V168" s="169"/>
      <c r="W168" s="178"/>
      <c r="X168" s="179"/>
      <c r="Y168" s="169"/>
      <c r="Z168" s="178"/>
      <c r="AA168" s="179"/>
      <c r="AB168" s="169"/>
      <c r="AC168" s="178"/>
      <c r="AD168" s="179"/>
      <c r="AE168" s="169"/>
      <c r="AF168" s="178"/>
      <c r="AG168" s="179"/>
      <c r="AH168" s="169"/>
      <c r="AI168" s="178"/>
      <c r="AJ168" s="179"/>
      <c r="AK168" s="169"/>
      <c r="AL168" s="178"/>
      <c r="AM168" s="179"/>
      <c r="AN168" s="169"/>
      <c r="AO168" s="178"/>
      <c r="AP168" s="179"/>
      <c r="AQ168" s="169"/>
      <c r="AR168" s="178"/>
      <c r="AS168" s="179"/>
      <c r="AT168" s="169"/>
      <c r="AU168" s="178"/>
      <c r="AV168" s="179"/>
      <c r="AW168" s="169"/>
      <c r="AX168" s="178"/>
      <c r="AY168" s="179"/>
      <c r="AZ168" s="169"/>
      <c r="BA168" s="178"/>
      <c r="BB168" s="13"/>
      <c r="BC168" s="26"/>
      <c r="BD168" s="27"/>
      <c r="BE168" s="13"/>
      <c r="BF168" s="26"/>
      <c r="BG168" s="27"/>
      <c r="BH168" s="13"/>
      <c r="BI168" s="26"/>
      <c r="BJ168" s="27"/>
      <c r="BL168" s="41"/>
    </row>
    <row r="169" spans="1:64" ht="14.5" outlineLevel="1" x14ac:dyDescent="0.35">
      <c r="A169" s="13"/>
      <c r="B169" s="340" t="str">
        <f>'Budget - P1'!B77</f>
        <v>P1.C.3.07</v>
      </c>
      <c r="C169" s="267">
        <f>'Budget - P1'!C77</f>
        <v>0</v>
      </c>
      <c r="D169" s="329">
        <f>'Budget - P1'!D77</f>
        <v>0</v>
      </c>
      <c r="E169" s="327">
        <f>'Budget - P1'!E77</f>
        <v>0</v>
      </c>
      <c r="F169" s="323">
        <f>'Budget - P1'!F77</f>
        <v>0</v>
      </c>
      <c r="G169" s="23">
        <f>'Budget - P1'!G77</f>
        <v>0</v>
      </c>
      <c r="H169" s="30">
        <f>'Budget - P1'!H77</f>
        <v>0</v>
      </c>
      <c r="I169" s="55">
        <f>'Budget - P1'!I77</f>
        <v>0</v>
      </c>
      <c r="J169" s="201">
        <f>'Budget - P1'!J77</f>
        <v>0</v>
      </c>
      <c r="K169" s="31">
        <f>'Budget - P1'!K77</f>
        <v>0</v>
      </c>
      <c r="L169" s="205">
        <f>'Budget - P1'!L77</f>
        <v>0</v>
      </c>
      <c r="M169" s="13"/>
      <c r="N169" s="179"/>
      <c r="O169" s="179"/>
      <c r="P169" s="179"/>
      <c r="Q169" s="395" t="str">
        <f t="shared" si="55"/>
        <v>ok</v>
      </c>
      <c r="R169" s="179"/>
      <c r="S169" s="169"/>
      <c r="T169" s="178"/>
      <c r="U169" s="179"/>
      <c r="V169" s="169"/>
      <c r="W169" s="178"/>
      <c r="X169" s="179"/>
      <c r="Y169" s="169"/>
      <c r="Z169" s="178"/>
      <c r="AA169" s="179"/>
      <c r="AB169" s="169"/>
      <c r="AC169" s="178"/>
      <c r="AD169" s="179"/>
      <c r="AE169" s="169"/>
      <c r="AF169" s="178"/>
      <c r="AG169" s="179"/>
      <c r="AH169" s="169"/>
      <c r="AI169" s="178"/>
      <c r="AJ169" s="179"/>
      <c r="AK169" s="169"/>
      <c r="AL169" s="178"/>
      <c r="AM169" s="179"/>
      <c r="AN169" s="169"/>
      <c r="AO169" s="178"/>
      <c r="AP169" s="179"/>
      <c r="AQ169" s="169"/>
      <c r="AR169" s="178"/>
      <c r="AS169" s="179"/>
      <c r="AT169" s="169"/>
      <c r="AU169" s="178"/>
      <c r="AV169" s="179"/>
      <c r="AW169" s="169"/>
      <c r="AX169" s="178"/>
      <c r="AY169" s="179"/>
      <c r="AZ169" s="169"/>
      <c r="BA169" s="178"/>
      <c r="BB169" s="13"/>
      <c r="BC169" s="26"/>
      <c r="BD169" s="27"/>
      <c r="BE169" s="13"/>
      <c r="BF169" s="26"/>
      <c r="BG169" s="27"/>
      <c r="BH169" s="13"/>
      <c r="BI169" s="26"/>
      <c r="BJ169" s="27"/>
      <c r="BL169" s="41"/>
    </row>
    <row r="170" spans="1:64" ht="14.5" outlineLevel="1" x14ac:dyDescent="0.35">
      <c r="A170" s="13"/>
      <c r="B170" s="340" t="str">
        <f>'Budget - P1'!B78</f>
        <v>P1.C.3.08</v>
      </c>
      <c r="C170" s="267">
        <f>'Budget - P1'!C78</f>
        <v>0</v>
      </c>
      <c r="D170" s="329">
        <f>'Budget - P1'!D78</f>
        <v>0</v>
      </c>
      <c r="E170" s="327">
        <f>'Budget - P1'!E78</f>
        <v>0</v>
      </c>
      <c r="F170" s="323">
        <f>'Budget - P1'!F78</f>
        <v>0</v>
      </c>
      <c r="G170" s="23">
        <f>'Budget - P1'!G78</f>
        <v>0</v>
      </c>
      <c r="H170" s="30">
        <f>'Budget - P1'!H78</f>
        <v>0</v>
      </c>
      <c r="I170" s="55">
        <f>'Budget - P1'!I78</f>
        <v>0</v>
      </c>
      <c r="J170" s="201">
        <f>'Budget - P1'!J78</f>
        <v>0</v>
      </c>
      <c r="K170" s="31">
        <f>'Budget - P1'!K78</f>
        <v>0</v>
      </c>
      <c r="L170" s="205">
        <f>'Budget - P1'!L78</f>
        <v>0</v>
      </c>
      <c r="M170" s="13"/>
      <c r="N170" s="179"/>
      <c r="O170" s="179"/>
      <c r="P170" s="179"/>
      <c r="Q170" s="395" t="str">
        <f t="shared" si="55"/>
        <v>ok</v>
      </c>
      <c r="R170" s="179"/>
      <c r="S170" s="169"/>
      <c r="T170" s="178"/>
      <c r="U170" s="179"/>
      <c r="V170" s="169"/>
      <c r="W170" s="178"/>
      <c r="X170" s="179"/>
      <c r="Y170" s="169"/>
      <c r="Z170" s="178"/>
      <c r="AA170" s="179"/>
      <c r="AB170" s="169"/>
      <c r="AC170" s="178"/>
      <c r="AD170" s="179"/>
      <c r="AE170" s="169"/>
      <c r="AF170" s="178"/>
      <c r="AG170" s="179"/>
      <c r="AH170" s="169"/>
      <c r="AI170" s="178"/>
      <c r="AJ170" s="179"/>
      <c r="AK170" s="169"/>
      <c r="AL170" s="178"/>
      <c r="AM170" s="179"/>
      <c r="AN170" s="169"/>
      <c r="AO170" s="178"/>
      <c r="AP170" s="179"/>
      <c r="AQ170" s="169"/>
      <c r="AR170" s="178"/>
      <c r="AS170" s="179"/>
      <c r="AT170" s="169"/>
      <c r="AU170" s="178"/>
      <c r="AV170" s="179"/>
      <c r="AW170" s="169"/>
      <c r="AX170" s="178"/>
      <c r="AY170" s="179"/>
      <c r="AZ170" s="169"/>
      <c r="BA170" s="178"/>
      <c r="BB170" s="13"/>
      <c r="BC170" s="26"/>
      <c r="BD170" s="27"/>
      <c r="BE170" s="13"/>
      <c r="BF170" s="26"/>
      <c r="BG170" s="27"/>
      <c r="BH170" s="13"/>
      <c r="BI170" s="26"/>
      <c r="BJ170" s="27"/>
      <c r="BL170" s="41"/>
    </row>
    <row r="171" spans="1:64" ht="14.5" outlineLevel="1" x14ac:dyDescent="0.35">
      <c r="A171" s="13"/>
      <c r="B171" s="340" t="str">
        <f>'Budget - P1'!B79</f>
        <v>P1.C.3.09</v>
      </c>
      <c r="C171" s="267">
        <f>'Budget - P1'!C79</f>
        <v>0</v>
      </c>
      <c r="D171" s="329">
        <f>'Budget - P1'!D79</f>
        <v>0</v>
      </c>
      <c r="E171" s="327">
        <f>'Budget - P1'!E79</f>
        <v>0</v>
      </c>
      <c r="F171" s="323">
        <f>'Budget - P1'!F79</f>
        <v>0</v>
      </c>
      <c r="G171" s="23">
        <f>'Budget - P1'!G79</f>
        <v>0</v>
      </c>
      <c r="H171" s="30">
        <f>'Budget - P1'!H79</f>
        <v>0</v>
      </c>
      <c r="I171" s="55">
        <f>'Budget - P1'!I79</f>
        <v>0</v>
      </c>
      <c r="J171" s="201">
        <f>'Budget - P1'!J79</f>
        <v>0</v>
      </c>
      <c r="K171" s="31">
        <f>'Budget - P1'!K79</f>
        <v>0</v>
      </c>
      <c r="L171" s="205">
        <f>'Budget - P1'!L79</f>
        <v>0</v>
      </c>
      <c r="M171" s="13"/>
      <c r="N171" s="179"/>
      <c r="O171" s="179"/>
      <c r="P171" s="179"/>
      <c r="Q171" s="395" t="str">
        <f t="shared" si="55"/>
        <v>ok</v>
      </c>
      <c r="R171" s="179"/>
      <c r="S171" s="169"/>
      <c r="T171" s="178"/>
      <c r="U171" s="179"/>
      <c r="V171" s="169"/>
      <c r="W171" s="178"/>
      <c r="X171" s="179"/>
      <c r="Y171" s="169"/>
      <c r="Z171" s="178"/>
      <c r="AA171" s="179"/>
      <c r="AB171" s="169"/>
      <c r="AC171" s="178"/>
      <c r="AD171" s="179"/>
      <c r="AE171" s="169"/>
      <c r="AF171" s="178"/>
      <c r="AG171" s="179"/>
      <c r="AH171" s="169"/>
      <c r="AI171" s="178"/>
      <c r="AJ171" s="179"/>
      <c r="AK171" s="169"/>
      <c r="AL171" s="178"/>
      <c r="AM171" s="179"/>
      <c r="AN171" s="169"/>
      <c r="AO171" s="178"/>
      <c r="AP171" s="179"/>
      <c r="AQ171" s="169"/>
      <c r="AR171" s="178"/>
      <c r="AS171" s="179"/>
      <c r="AT171" s="169"/>
      <c r="AU171" s="178"/>
      <c r="AV171" s="179"/>
      <c r="AW171" s="169"/>
      <c r="AX171" s="178"/>
      <c r="AY171" s="179"/>
      <c r="AZ171" s="169"/>
      <c r="BA171" s="178"/>
      <c r="BB171" s="13"/>
      <c r="BC171" s="26"/>
      <c r="BD171" s="27"/>
      <c r="BE171" s="13"/>
      <c r="BF171" s="26"/>
      <c r="BG171" s="27"/>
      <c r="BH171" s="13"/>
      <c r="BI171" s="26"/>
      <c r="BJ171" s="27"/>
      <c r="BL171" s="41"/>
    </row>
    <row r="172" spans="1:64" ht="14.5" outlineLevel="1" x14ac:dyDescent="0.35">
      <c r="A172" s="13"/>
      <c r="B172" s="340" t="str">
        <f>'Budget - P1'!B80</f>
        <v>P1.C.3.10</v>
      </c>
      <c r="C172" s="267">
        <f>'Budget - P1'!C80</f>
        <v>0</v>
      </c>
      <c r="D172" s="329">
        <f>'Budget - P1'!D80</f>
        <v>0</v>
      </c>
      <c r="E172" s="327">
        <f>'Budget - P1'!E80</f>
        <v>0</v>
      </c>
      <c r="F172" s="323">
        <f>'Budget - P1'!F80</f>
        <v>0</v>
      </c>
      <c r="G172" s="23">
        <f>'Budget - P1'!G80</f>
        <v>0</v>
      </c>
      <c r="H172" s="30">
        <f>'Budget - P1'!H80</f>
        <v>0</v>
      </c>
      <c r="I172" s="55">
        <f>'Budget - P1'!I80</f>
        <v>0</v>
      </c>
      <c r="J172" s="201">
        <f>'Budget - P1'!J80</f>
        <v>0</v>
      </c>
      <c r="K172" s="31">
        <f>'Budget - P1'!K80</f>
        <v>0</v>
      </c>
      <c r="L172" s="205">
        <f>'Budget - P1'!L80</f>
        <v>0</v>
      </c>
      <c r="M172" s="13"/>
      <c r="N172" s="179"/>
      <c r="O172" s="179"/>
      <c r="P172" s="179"/>
      <c r="Q172" s="395" t="str">
        <f t="shared" si="55"/>
        <v>ok</v>
      </c>
      <c r="R172" s="179"/>
      <c r="S172" s="169"/>
      <c r="T172" s="178"/>
      <c r="U172" s="179"/>
      <c r="V172" s="169"/>
      <c r="W172" s="178"/>
      <c r="X172" s="179"/>
      <c r="Y172" s="169"/>
      <c r="Z172" s="178"/>
      <c r="AA172" s="179"/>
      <c r="AB172" s="169"/>
      <c r="AC172" s="178"/>
      <c r="AD172" s="179"/>
      <c r="AE172" s="169"/>
      <c r="AF172" s="178"/>
      <c r="AG172" s="179"/>
      <c r="AH172" s="169"/>
      <c r="AI172" s="178"/>
      <c r="AJ172" s="179"/>
      <c r="AK172" s="169"/>
      <c r="AL172" s="178"/>
      <c r="AM172" s="179"/>
      <c r="AN172" s="169"/>
      <c r="AO172" s="178"/>
      <c r="AP172" s="179"/>
      <c r="AQ172" s="169"/>
      <c r="AR172" s="178"/>
      <c r="AS172" s="179"/>
      <c r="AT172" s="169"/>
      <c r="AU172" s="178"/>
      <c r="AV172" s="179"/>
      <c r="AW172" s="169"/>
      <c r="AX172" s="178"/>
      <c r="AY172" s="179"/>
      <c r="AZ172" s="169"/>
      <c r="BA172" s="178"/>
      <c r="BB172" s="13"/>
      <c r="BC172" s="26"/>
      <c r="BD172" s="27"/>
      <c r="BE172" s="13"/>
      <c r="BF172" s="26"/>
      <c r="BG172" s="27"/>
      <c r="BH172" s="13"/>
      <c r="BI172" s="26"/>
      <c r="BJ172" s="27"/>
      <c r="BL172" s="41"/>
    </row>
    <row r="173" spans="1:64" ht="15" customHeight="1" x14ac:dyDescent="0.35">
      <c r="A173" s="13"/>
      <c r="B173" s="416" t="str">
        <f>CONCATENATE('Budget - P2'!D2," - ",'Budget consortium'!B150)</f>
        <v>Partner 2 - C.3 Soutien et administration des programmes (Programme Support and Administration)</v>
      </c>
      <c r="C173" s="417"/>
      <c r="D173" s="417"/>
      <c r="E173" s="417"/>
      <c r="F173" s="417"/>
      <c r="G173" s="417"/>
      <c r="H173" s="417"/>
      <c r="I173" s="417"/>
      <c r="J173" s="417"/>
      <c r="K173" s="417"/>
      <c r="L173" s="418">
        <f>SUM(L174:L183)</f>
        <v>0</v>
      </c>
      <c r="M173" s="20"/>
      <c r="N173" s="418">
        <f t="shared" ref="N173" si="56">SUM(N174:N183)</f>
        <v>0</v>
      </c>
      <c r="O173" s="418">
        <f t="shared" ref="O173" si="57">SUM(O174:O183)</f>
        <v>0</v>
      </c>
      <c r="P173" s="418">
        <f t="shared" ref="P173" si="58">SUM(P174:P183)</f>
        <v>0</v>
      </c>
      <c r="Q173" s="395" t="str">
        <f t="shared" si="55"/>
        <v>ok</v>
      </c>
      <c r="R173" s="410"/>
      <c r="S173" s="411"/>
      <c r="T173" s="412"/>
      <c r="U173" s="410"/>
      <c r="V173" s="411"/>
      <c r="W173" s="412"/>
      <c r="X173" s="410"/>
      <c r="Y173" s="411"/>
      <c r="Z173" s="412"/>
      <c r="AA173" s="410"/>
      <c r="AB173" s="411"/>
      <c r="AC173" s="412"/>
      <c r="AD173" s="410"/>
      <c r="AE173" s="411"/>
      <c r="AF173" s="412"/>
      <c r="AG173" s="410"/>
      <c r="AH173" s="411"/>
      <c r="AI173" s="412"/>
      <c r="AJ173" s="410"/>
      <c r="AK173" s="411"/>
      <c r="AL173" s="412"/>
      <c r="AM173" s="410"/>
      <c r="AN173" s="411"/>
      <c r="AO173" s="412"/>
      <c r="AP173" s="410"/>
      <c r="AQ173" s="411"/>
      <c r="AR173" s="412"/>
      <c r="AS173" s="410"/>
      <c r="AT173" s="411"/>
      <c r="AU173" s="412"/>
      <c r="AV173" s="410"/>
      <c r="AW173" s="411"/>
      <c r="AX173" s="412"/>
      <c r="AY173" s="410"/>
      <c r="AZ173" s="411"/>
      <c r="BA173" s="412"/>
      <c r="BB173" s="13"/>
      <c r="BC173" s="413"/>
      <c r="BD173" s="414"/>
      <c r="BE173" s="13"/>
      <c r="BF173" s="413"/>
      <c r="BG173" s="414"/>
      <c r="BH173" s="13"/>
      <c r="BI173" s="413"/>
      <c r="BJ173" s="414"/>
      <c r="BL173" s="415"/>
    </row>
    <row r="174" spans="1:64" ht="14.5" outlineLevel="1" x14ac:dyDescent="0.35">
      <c r="A174" s="13"/>
      <c r="B174" s="340" t="str">
        <f>'Budget - P2'!B71</f>
        <v>P2.C.3.01</v>
      </c>
      <c r="C174" s="267">
        <f>'Budget - P2'!C71</f>
        <v>0</v>
      </c>
      <c r="D174" s="329">
        <f>'Budget - P2'!D71</f>
        <v>0</v>
      </c>
      <c r="E174" s="327">
        <f>'Budget - P2'!E71</f>
        <v>0</v>
      </c>
      <c r="F174" s="323">
        <f>'Budget - P2'!F71</f>
        <v>0</v>
      </c>
      <c r="G174" s="23">
        <f>'Budget - P2'!G71</f>
        <v>0</v>
      </c>
      <c r="H174" s="30">
        <f>'Budget - P2'!H71</f>
        <v>0</v>
      </c>
      <c r="I174" s="55">
        <f>'Budget - P2'!I71</f>
        <v>0</v>
      </c>
      <c r="J174" s="201">
        <f>'Budget - P2'!J71</f>
        <v>0</v>
      </c>
      <c r="K174" s="31">
        <f>'Budget - P2'!K71</f>
        <v>0</v>
      </c>
      <c r="L174" s="205">
        <f>'Budget - P2'!L71</f>
        <v>0</v>
      </c>
      <c r="M174" s="13"/>
      <c r="N174" s="179"/>
      <c r="O174" s="179"/>
      <c r="P174" s="179"/>
      <c r="Q174" s="395" t="str">
        <f t="shared" si="55"/>
        <v>ok</v>
      </c>
      <c r="R174" s="179"/>
      <c r="S174" s="169"/>
      <c r="T174" s="178"/>
      <c r="U174" s="179"/>
      <c r="V174" s="169"/>
      <c r="W174" s="178"/>
      <c r="X174" s="179"/>
      <c r="Y174" s="169"/>
      <c r="Z174" s="178"/>
      <c r="AA174" s="179"/>
      <c r="AB174" s="169"/>
      <c r="AC174" s="178"/>
      <c r="AD174" s="179"/>
      <c r="AE174" s="169"/>
      <c r="AF174" s="178"/>
      <c r="AG174" s="179"/>
      <c r="AH174" s="169"/>
      <c r="AI174" s="178"/>
      <c r="AJ174" s="179"/>
      <c r="AK174" s="169"/>
      <c r="AL174" s="178"/>
      <c r="AM174" s="179"/>
      <c r="AN174" s="169"/>
      <c r="AO174" s="178"/>
      <c r="AP174" s="179"/>
      <c r="AQ174" s="169"/>
      <c r="AR174" s="178"/>
      <c r="AS174" s="179"/>
      <c r="AT174" s="169"/>
      <c r="AU174" s="178"/>
      <c r="AV174" s="179"/>
      <c r="AW174" s="169"/>
      <c r="AX174" s="178"/>
      <c r="AY174" s="179"/>
      <c r="AZ174" s="169"/>
      <c r="BA174" s="178"/>
      <c r="BB174" s="13"/>
      <c r="BC174" s="26"/>
      <c r="BD174" s="27"/>
      <c r="BE174" s="13"/>
      <c r="BF174" s="26"/>
      <c r="BG174" s="27"/>
      <c r="BH174" s="13"/>
      <c r="BI174" s="26"/>
      <c r="BJ174" s="27"/>
      <c r="BL174" s="41"/>
    </row>
    <row r="175" spans="1:64" ht="14.5" outlineLevel="1" x14ac:dyDescent="0.35">
      <c r="A175" s="13"/>
      <c r="B175" s="340" t="str">
        <f>'Budget - P2'!B72</f>
        <v>P2.C.3.02</v>
      </c>
      <c r="C175" s="267">
        <f>'Budget - P2'!C72</f>
        <v>0</v>
      </c>
      <c r="D175" s="329">
        <f>'Budget - P2'!D72</f>
        <v>0</v>
      </c>
      <c r="E175" s="327">
        <f>'Budget - P2'!E72</f>
        <v>0</v>
      </c>
      <c r="F175" s="323">
        <f>'Budget - P2'!F72</f>
        <v>0</v>
      </c>
      <c r="G175" s="23">
        <f>'Budget - P2'!G72</f>
        <v>0</v>
      </c>
      <c r="H175" s="30">
        <f>'Budget - P2'!H72</f>
        <v>0</v>
      </c>
      <c r="I175" s="55">
        <f>'Budget - P2'!I72</f>
        <v>0</v>
      </c>
      <c r="J175" s="201">
        <f>'Budget - P2'!J72</f>
        <v>0</v>
      </c>
      <c r="K175" s="31">
        <f>'Budget - P2'!K72</f>
        <v>0</v>
      </c>
      <c r="L175" s="205">
        <f>'Budget - P2'!L72</f>
        <v>0</v>
      </c>
      <c r="M175" s="13"/>
      <c r="N175" s="179"/>
      <c r="O175" s="179"/>
      <c r="P175" s="179"/>
      <c r="Q175" s="395" t="str">
        <f t="shared" si="55"/>
        <v>ok</v>
      </c>
      <c r="R175" s="179"/>
      <c r="S175" s="169"/>
      <c r="T175" s="178"/>
      <c r="U175" s="179"/>
      <c r="V175" s="169"/>
      <c r="W175" s="178"/>
      <c r="X175" s="179"/>
      <c r="Y175" s="169"/>
      <c r="Z175" s="178"/>
      <c r="AA175" s="179"/>
      <c r="AB175" s="169"/>
      <c r="AC175" s="178"/>
      <c r="AD175" s="179"/>
      <c r="AE175" s="169"/>
      <c r="AF175" s="178"/>
      <c r="AG175" s="179"/>
      <c r="AH175" s="169"/>
      <c r="AI175" s="178"/>
      <c r="AJ175" s="179"/>
      <c r="AK175" s="169"/>
      <c r="AL175" s="178"/>
      <c r="AM175" s="179"/>
      <c r="AN175" s="169"/>
      <c r="AO175" s="178"/>
      <c r="AP175" s="179"/>
      <c r="AQ175" s="169"/>
      <c r="AR175" s="178"/>
      <c r="AS175" s="179"/>
      <c r="AT175" s="169"/>
      <c r="AU175" s="178"/>
      <c r="AV175" s="179"/>
      <c r="AW175" s="169"/>
      <c r="AX175" s="178"/>
      <c r="AY175" s="179"/>
      <c r="AZ175" s="169"/>
      <c r="BA175" s="178"/>
      <c r="BB175" s="13"/>
      <c r="BC175" s="26"/>
      <c r="BD175" s="27"/>
      <c r="BE175" s="13"/>
      <c r="BF175" s="26"/>
      <c r="BG175" s="27"/>
      <c r="BH175" s="13"/>
      <c r="BI175" s="26"/>
      <c r="BJ175" s="27"/>
      <c r="BL175" s="41"/>
    </row>
    <row r="176" spans="1:64" ht="14.5" outlineLevel="1" x14ac:dyDescent="0.35">
      <c r="A176" s="13"/>
      <c r="B176" s="340" t="str">
        <f>'Budget - P2'!B73</f>
        <v>P2.C.3.03</v>
      </c>
      <c r="C176" s="267">
        <f>'Budget - P2'!C73</f>
        <v>0</v>
      </c>
      <c r="D176" s="329">
        <f>'Budget - P2'!D73</f>
        <v>0</v>
      </c>
      <c r="E176" s="327">
        <f>'Budget - P2'!E73</f>
        <v>0</v>
      </c>
      <c r="F176" s="323">
        <f>'Budget - P2'!F73</f>
        <v>0</v>
      </c>
      <c r="G176" s="23">
        <f>'Budget - P2'!G73</f>
        <v>0</v>
      </c>
      <c r="H176" s="30">
        <f>'Budget - P2'!H73</f>
        <v>0</v>
      </c>
      <c r="I176" s="55">
        <f>'Budget - P2'!I73</f>
        <v>0</v>
      </c>
      <c r="J176" s="201">
        <f>'Budget - P2'!J73</f>
        <v>0</v>
      </c>
      <c r="K176" s="31">
        <f>'Budget - P2'!K73</f>
        <v>0</v>
      </c>
      <c r="L176" s="205">
        <f>'Budget - P2'!L73</f>
        <v>0</v>
      </c>
      <c r="M176" s="13"/>
      <c r="N176" s="179"/>
      <c r="O176" s="179"/>
      <c r="P176" s="179"/>
      <c r="Q176" s="395" t="str">
        <f t="shared" si="55"/>
        <v>ok</v>
      </c>
      <c r="R176" s="179"/>
      <c r="S176" s="169"/>
      <c r="T176" s="178"/>
      <c r="U176" s="179"/>
      <c r="V176" s="169"/>
      <c r="W176" s="178"/>
      <c r="X176" s="179"/>
      <c r="Y176" s="169"/>
      <c r="Z176" s="178"/>
      <c r="AA176" s="179"/>
      <c r="AB176" s="169"/>
      <c r="AC176" s="178"/>
      <c r="AD176" s="179"/>
      <c r="AE176" s="169"/>
      <c r="AF176" s="178"/>
      <c r="AG176" s="179"/>
      <c r="AH176" s="169"/>
      <c r="AI176" s="178"/>
      <c r="AJ176" s="179"/>
      <c r="AK176" s="169"/>
      <c r="AL176" s="178"/>
      <c r="AM176" s="179"/>
      <c r="AN176" s="169"/>
      <c r="AO176" s="178"/>
      <c r="AP176" s="179"/>
      <c r="AQ176" s="169"/>
      <c r="AR176" s="178"/>
      <c r="AS176" s="179"/>
      <c r="AT176" s="169"/>
      <c r="AU176" s="178"/>
      <c r="AV176" s="179"/>
      <c r="AW176" s="169"/>
      <c r="AX176" s="178"/>
      <c r="AY176" s="179"/>
      <c r="AZ176" s="169"/>
      <c r="BA176" s="178"/>
      <c r="BB176" s="13"/>
      <c r="BC176" s="26"/>
      <c r="BD176" s="27"/>
      <c r="BE176" s="13"/>
      <c r="BF176" s="26"/>
      <c r="BG176" s="27"/>
      <c r="BH176" s="13"/>
      <c r="BI176" s="26"/>
      <c r="BJ176" s="27"/>
      <c r="BL176" s="41"/>
    </row>
    <row r="177" spans="1:64" ht="14.5" outlineLevel="1" x14ac:dyDescent="0.35">
      <c r="A177" s="13"/>
      <c r="B177" s="340" t="str">
        <f>'Budget - P2'!B74</f>
        <v>P2.C.3.04</v>
      </c>
      <c r="C177" s="267">
        <f>'Budget - P2'!C74</f>
        <v>0</v>
      </c>
      <c r="D177" s="329">
        <f>'Budget - P2'!D74</f>
        <v>0</v>
      </c>
      <c r="E177" s="327">
        <f>'Budget - P2'!E74</f>
        <v>0</v>
      </c>
      <c r="F177" s="323">
        <f>'Budget - P2'!F74</f>
        <v>0</v>
      </c>
      <c r="G177" s="23">
        <f>'Budget - P2'!G74</f>
        <v>0</v>
      </c>
      <c r="H177" s="30">
        <f>'Budget - P2'!H74</f>
        <v>0</v>
      </c>
      <c r="I177" s="55">
        <f>'Budget - P2'!I74</f>
        <v>0</v>
      </c>
      <c r="J177" s="201">
        <f>'Budget - P2'!J74</f>
        <v>0</v>
      </c>
      <c r="K177" s="31">
        <f>'Budget - P2'!K74</f>
        <v>0</v>
      </c>
      <c r="L177" s="205">
        <f>'Budget - P2'!L74</f>
        <v>0</v>
      </c>
      <c r="M177" s="13"/>
      <c r="N177" s="179"/>
      <c r="O177" s="179"/>
      <c r="P177" s="179"/>
      <c r="Q177" s="395" t="str">
        <f t="shared" si="55"/>
        <v>ok</v>
      </c>
      <c r="R177" s="179"/>
      <c r="S177" s="169"/>
      <c r="T177" s="178"/>
      <c r="U177" s="179"/>
      <c r="V177" s="169"/>
      <c r="W177" s="178"/>
      <c r="X177" s="179"/>
      <c r="Y177" s="169"/>
      <c r="Z177" s="178"/>
      <c r="AA177" s="179"/>
      <c r="AB177" s="169"/>
      <c r="AC177" s="178"/>
      <c r="AD177" s="179"/>
      <c r="AE177" s="169"/>
      <c r="AF177" s="178"/>
      <c r="AG177" s="179"/>
      <c r="AH177" s="169"/>
      <c r="AI177" s="178"/>
      <c r="AJ177" s="179"/>
      <c r="AK177" s="169"/>
      <c r="AL177" s="178"/>
      <c r="AM177" s="179"/>
      <c r="AN177" s="169"/>
      <c r="AO177" s="178"/>
      <c r="AP177" s="179"/>
      <c r="AQ177" s="169"/>
      <c r="AR177" s="178"/>
      <c r="AS177" s="179"/>
      <c r="AT177" s="169"/>
      <c r="AU177" s="178"/>
      <c r="AV177" s="179"/>
      <c r="AW177" s="169"/>
      <c r="AX177" s="178"/>
      <c r="AY177" s="179"/>
      <c r="AZ177" s="169"/>
      <c r="BA177" s="178"/>
      <c r="BB177" s="13"/>
      <c r="BC177" s="26"/>
      <c r="BD177" s="27"/>
      <c r="BE177" s="13"/>
      <c r="BF177" s="26"/>
      <c r="BG177" s="27"/>
      <c r="BH177" s="13"/>
      <c r="BI177" s="26"/>
      <c r="BJ177" s="27"/>
      <c r="BL177" s="41"/>
    </row>
    <row r="178" spans="1:64" ht="14.5" outlineLevel="1" x14ac:dyDescent="0.35">
      <c r="A178" s="13"/>
      <c r="B178" s="340" t="str">
        <f>'Budget - P2'!B75</f>
        <v>P2.C.3.05</v>
      </c>
      <c r="C178" s="267">
        <f>'Budget - P2'!C75</f>
        <v>0</v>
      </c>
      <c r="D178" s="329">
        <f>'Budget - P2'!D75</f>
        <v>0</v>
      </c>
      <c r="E178" s="327">
        <f>'Budget - P2'!E75</f>
        <v>0</v>
      </c>
      <c r="F178" s="323">
        <f>'Budget - P2'!F75</f>
        <v>0</v>
      </c>
      <c r="G178" s="23">
        <f>'Budget - P2'!G75</f>
        <v>0</v>
      </c>
      <c r="H178" s="30">
        <f>'Budget - P2'!H75</f>
        <v>0</v>
      </c>
      <c r="I178" s="55">
        <f>'Budget - P2'!I75</f>
        <v>0</v>
      </c>
      <c r="J178" s="201">
        <f>'Budget - P2'!J75</f>
        <v>0</v>
      </c>
      <c r="K178" s="31">
        <f>'Budget - P2'!K75</f>
        <v>0</v>
      </c>
      <c r="L178" s="205">
        <f>'Budget - P2'!L75</f>
        <v>0</v>
      </c>
      <c r="M178" s="13"/>
      <c r="N178" s="179"/>
      <c r="O178" s="179"/>
      <c r="P178" s="179"/>
      <c r="Q178" s="395" t="str">
        <f t="shared" si="55"/>
        <v>ok</v>
      </c>
      <c r="R178" s="179"/>
      <c r="S178" s="169"/>
      <c r="T178" s="178"/>
      <c r="U178" s="179"/>
      <c r="V178" s="169"/>
      <c r="W178" s="178"/>
      <c r="X178" s="179"/>
      <c r="Y178" s="169"/>
      <c r="Z178" s="178"/>
      <c r="AA178" s="179"/>
      <c r="AB178" s="169"/>
      <c r="AC178" s="178"/>
      <c r="AD178" s="179"/>
      <c r="AE178" s="169"/>
      <c r="AF178" s="178"/>
      <c r="AG178" s="179"/>
      <c r="AH178" s="169"/>
      <c r="AI178" s="178"/>
      <c r="AJ178" s="179"/>
      <c r="AK178" s="169"/>
      <c r="AL178" s="178"/>
      <c r="AM178" s="179"/>
      <c r="AN178" s="169"/>
      <c r="AO178" s="178"/>
      <c r="AP178" s="179"/>
      <c r="AQ178" s="169"/>
      <c r="AR178" s="178"/>
      <c r="AS178" s="179"/>
      <c r="AT178" s="169"/>
      <c r="AU178" s="178"/>
      <c r="AV178" s="179"/>
      <c r="AW178" s="169"/>
      <c r="AX178" s="178"/>
      <c r="AY178" s="179"/>
      <c r="AZ178" s="169"/>
      <c r="BA178" s="178"/>
      <c r="BB178" s="13"/>
      <c r="BC178" s="26"/>
      <c r="BD178" s="27"/>
      <c r="BE178" s="13"/>
      <c r="BF178" s="26"/>
      <c r="BG178" s="27"/>
      <c r="BH178" s="13"/>
      <c r="BI178" s="26"/>
      <c r="BJ178" s="27"/>
      <c r="BL178" s="41"/>
    </row>
    <row r="179" spans="1:64" ht="14.5" outlineLevel="1" x14ac:dyDescent="0.35">
      <c r="A179" s="13"/>
      <c r="B179" s="340" t="str">
        <f>'Budget - P2'!B76</f>
        <v>P2.C.3.06</v>
      </c>
      <c r="C179" s="267">
        <f>'Budget - P2'!C76</f>
        <v>0</v>
      </c>
      <c r="D179" s="329">
        <f>'Budget - P2'!D76</f>
        <v>0</v>
      </c>
      <c r="E179" s="327">
        <f>'Budget - P2'!E76</f>
        <v>0</v>
      </c>
      <c r="F179" s="323">
        <f>'Budget - P2'!F76</f>
        <v>0</v>
      </c>
      <c r="G179" s="23">
        <f>'Budget - P2'!G76</f>
        <v>0</v>
      </c>
      <c r="H179" s="30">
        <f>'Budget - P2'!H76</f>
        <v>0</v>
      </c>
      <c r="I179" s="55">
        <f>'Budget - P2'!I76</f>
        <v>0</v>
      </c>
      <c r="J179" s="201">
        <f>'Budget - P2'!J76</f>
        <v>0</v>
      </c>
      <c r="K179" s="31">
        <f>'Budget - P2'!K76</f>
        <v>0</v>
      </c>
      <c r="L179" s="205">
        <f>'Budget - P2'!L76</f>
        <v>0</v>
      </c>
      <c r="M179" s="13"/>
      <c r="N179" s="179"/>
      <c r="O179" s="179"/>
      <c r="P179" s="179"/>
      <c r="Q179" s="395" t="str">
        <f t="shared" si="55"/>
        <v>ok</v>
      </c>
      <c r="R179" s="179"/>
      <c r="S179" s="169"/>
      <c r="T179" s="178"/>
      <c r="U179" s="179"/>
      <c r="V179" s="169"/>
      <c r="W179" s="178"/>
      <c r="X179" s="179"/>
      <c r="Y179" s="169"/>
      <c r="Z179" s="178"/>
      <c r="AA179" s="179"/>
      <c r="AB179" s="169"/>
      <c r="AC179" s="178"/>
      <c r="AD179" s="179"/>
      <c r="AE179" s="169"/>
      <c r="AF179" s="178"/>
      <c r="AG179" s="179"/>
      <c r="AH179" s="169"/>
      <c r="AI179" s="178"/>
      <c r="AJ179" s="179"/>
      <c r="AK179" s="169"/>
      <c r="AL179" s="178"/>
      <c r="AM179" s="179"/>
      <c r="AN179" s="169"/>
      <c r="AO179" s="178"/>
      <c r="AP179" s="179"/>
      <c r="AQ179" s="169"/>
      <c r="AR179" s="178"/>
      <c r="AS179" s="179"/>
      <c r="AT179" s="169"/>
      <c r="AU179" s="178"/>
      <c r="AV179" s="179"/>
      <c r="AW179" s="169"/>
      <c r="AX179" s="178"/>
      <c r="AY179" s="179"/>
      <c r="AZ179" s="169"/>
      <c r="BA179" s="178"/>
      <c r="BB179" s="13"/>
      <c r="BC179" s="26"/>
      <c r="BD179" s="27"/>
      <c r="BE179" s="13"/>
      <c r="BF179" s="26"/>
      <c r="BG179" s="27"/>
      <c r="BH179" s="13"/>
      <c r="BI179" s="26"/>
      <c r="BJ179" s="27"/>
      <c r="BL179" s="41"/>
    </row>
    <row r="180" spans="1:64" ht="14.5" outlineLevel="1" x14ac:dyDescent="0.35">
      <c r="A180" s="13"/>
      <c r="B180" s="340" t="str">
        <f>'Budget - P2'!B77</f>
        <v>P2.C.3.07</v>
      </c>
      <c r="C180" s="267">
        <f>'Budget - P2'!C77</f>
        <v>0</v>
      </c>
      <c r="D180" s="329">
        <f>'Budget - P2'!D77</f>
        <v>0</v>
      </c>
      <c r="E180" s="327">
        <f>'Budget - P2'!E77</f>
        <v>0</v>
      </c>
      <c r="F180" s="323">
        <f>'Budget - P2'!F77</f>
        <v>0</v>
      </c>
      <c r="G180" s="23">
        <f>'Budget - P2'!G77</f>
        <v>0</v>
      </c>
      <c r="H180" s="30">
        <f>'Budget - P2'!H77</f>
        <v>0</v>
      </c>
      <c r="I180" s="55">
        <f>'Budget - P2'!I77</f>
        <v>0</v>
      </c>
      <c r="J180" s="201">
        <f>'Budget - P2'!J77</f>
        <v>0</v>
      </c>
      <c r="K180" s="31">
        <f>'Budget - P2'!K77</f>
        <v>0</v>
      </c>
      <c r="L180" s="205">
        <f>'Budget - P2'!L77</f>
        <v>0</v>
      </c>
      <c r="M180" s="13"/>
      <c r="N180" s="179"/>
      <c r="O180" s="179"/>
      <c r="P180" s="179"/>
      <c r="Q180" s="395" t="str">
        <f t="shared" si="55"/>
        <v>ok</v>
      </c>
      <c r="R180" s="179"/>
      <c r="S180" s="169"/>
      <c r="T180" s="178"/>
      <c r="U180" s="179"/>
      <c r="V180" s="169"/>
      <c r="W180" s="178"/>
      <c r="X180" s="179"/>
      <c r="Y180" s="169"/>
      <c r="Z180" s="178"/>
      <c r="AA180" s="179"/>
      <c r="AB180" s="169"/>
      <c r="AC180" s="178"/>
      <c r="AD180" s="179"/>
      <c r="AE180" s="169"/>
      <c r="AF180" s="178"/>
      <c r="AG180" s="179"/>
      <c r="AH180" s="169"/>
      <c r="AI180" s="178"/>
      <c r="AJ180" s="179"/>
      <c r="AK180" s="169"/>
      <c r="AL180" s="178"/>
      <c r="AM180" s="179"/>
      <c r="AN180" s="169"/>
      <c r="AO180" s="178"/>
      <c r="AP180" s="179"/>
      <c r="AQ180" s="169"/>
      <c r="AR180" s="178"/>
      <c r="AS180" s="179"/>
      <c r="AT180" s="169"/>
      <c r="AU180" s="178"/>
      <c r="AV180" s="179"/>
      <c r="AW180" s="169"/>
      <c r="AX180" s="178"/>
      <c r="AY180" s="179"/>
      <c r="AZ180" s="169"/>
      <c r="BA180" s="178"/>
      <c r="BB180" s="13"/>
      <c r="BC180" s="26"/>
      <c r="BD180" s="27"/>
      <c r="BE180" s="13"/>
      <c r="BF180" s="26"/>
      <c r="BG180" s="27"/>
      <c r="BH180" s="13"/>
      <c r="BI180" s="26"/>
      <c r="BJ180" s="27"/>
      <c r="BL180" s="41"/>
    </row>
    <row r="181" spans="1:64" ht="14.5" outlineLevel="1" x14ac:dyDescent="0.35">
      <c r="A181" s="13"/>
      <c r="B181" s="340" t="str">
        <f>'Budget - P2'!B78</f>
        <v>P2.C.3.08</v>
      </c>
      <c r="C181" s="267">
        <f>'Budget - P2'!C78</f>
        <v>0</v>
      </c>
      <c r="D181" s="329">
        <f>'Budget - P2'!D78</f>
        <v>0</v>
      </c>
      <c r="E181" s="327">
        <f>'Budget - P2'!E78</f>
        <v>0</v>
      </c>
      <c r="F181" s="323">
        <f>'Budget - P2'!F78</f>
        <v>0</v>
      </c>
      <c r="G181" s="23">
        <f>'Budget - P2'!G78</f>
        <v>0</v>
      </c>
      <c r="H181" s="30">
        <f>'Budget - P2'!H78</f>
        <v>0</v>
      </c>
      <c r="I181" s="55">
        <f>'Budget - P2'!I78</f>
        <v>0</v>
      </c>
      <c r="J181" s="201">
        <f>'Budget - P2'!J78</f>
        <v>0</v>
      </c>
      <c r="K181" s="31">
        <f>'Budget - P2'!K78</f>
        <v>0</v>
      </c>
      <c r="L181" s="205">
        <f>'Budget - P2'!L78</f>
        <v>0</v>
      </c>
      <c r="M181" s="13"/>
      <c r="N181" s="179"/>
      <c r="O181" s="179"/>
      <c r="P181" s="179"/>
      <c r="Q181" s="395" t="str">
        <f t="shared" si="55"/>
        <v>ok</v>
      </c>
      <c r="R181" s="179"/>
      <c r="S181" s="169"/>
      <c r="T181" s="178"/>
      <c r="U181" s="179"/>
      <c r="V181" s="169"/>
      <c r="W181" s="178"/>
      <c r="X181" s="179"/>
      <c r="Y181" s="169"/>
      <c r="Z181" s="178"/>
      <c r="AA181" s="179"/>
      <c r="AB181" s="169"/>
      <c r="AC181" s="178"/>
      <c r="AD181" s="179"/>
      <c r="AE181" s="169"/>
      <c r="AF181" s="178"/>
      <c r="AG181" s="179"/>
      <c r="AH181" s="169"/>
      <c r="AI181" s="178"/>
      <c r="AJ181" s="179"/>
      <c r="AK181" s="169"/>
      <c r="AL181" s="178"/>
      <c r="AM181" s="179"/>
      <c r="AN181" s="169"/>
      <c r="AO181" s="178"/>
      <c r="AP181" s="179"/>
      <c r="AQ181" s="169"/>
      <c r="AR181" s="178"/>
      <c r="AS181" s="179"/>
      <c r="AT181" s="169"/>
      <c r="AU181" s="178"/>
      <c r="AV181" s="179"/>
      <c r="AW181" s="169"/>
      <c r="AX181" s="178"/>
      <c r="AY181" s="179"/>
      <c r="AZ181" s="169"/>
      <c r="BA181" s="178"/>
      <c r="BB181" s="13"/>
      <c r="BC181" s="26"/>
      <c r="BD181" s="27"/>
      <c r="BE181" s="13"/>
      <c r="BF181" s="26"/>
      <c r="BG181" s="27"/>
      <c r="BH181" s="13"/>
      <c r="BI181" s="26"/>
      <c r="BJ181" s="27"/>
      <c r="BL181" s="41"/>
    </row>
    <row r="182" spans="1:64" ht="14.5" outlineLevel="1" x14ac:dyDescent="0.35">
      <c r="A182" s="13"/>
      <c r="B182" s="340" t="str">
        <f>'Budget - P2'!B79</f>
        <v>P2.C.3.09</v>
      </c>
      <c r="C182" s="267">
        <f>'Budget - P2'!C79</f>
        <v>0</v>
      </c>
      <c r="D182" s="329">
        <f>'Budget - P2'!D79</f>
        <v>0</v>
      </c>
      <c r="E182" s="327">
        <f>'Budget - P2'!E79</f>
        <v>0</v>
      </c>
      <c r="F182" s="323">
        <f>'Budget - P2'!F79</f>
        <v>0</v>
      </c>
      <c r="G182" s="23">
        <f>'Budget - P2'!G79</f>
        <v>0</v>
      </c>
      <c r="H182" s="30">
        <f>'Budget - P2'!H79</f>
        <v>0</v>
      </c>
      <c r="I182" s="55">
        <f>'Budget - P2'!I79</f>
        <v>0</v>
      </c>
      <c r="J182" s="201">
        <f>'Budget - P2'!J79</f>
        <v>0</v>
      </c>
      <c r="K182" s="31">
        <f>'Budget - P2'!K79</f>
        <v>0</v>
      </c>
      <c r="L182" s="205">
        <f>'Budget - P2'!L79</f>
        <v>0</v>
      </c>
      <c r="M182" s="13"/>
      <c r="N182" s="179"/>
      <c r="O182" s="179"/>
      <c r="P182" s="179"/>
      <c r="Q182" s="395" t="str">
        <f t="shared" si="55"/>
        <v>ok</v>
      </c>
      <c r="R182" s="179"/>
      <c r="S182" s="169"/>
      <c r="T182" s="178"/>
      <c r="U182" s="179"/>
      <c r="V182" s="169"/>
      <c r="W182" s="178"/>
      <c r="X182" s="179"/>
      <c r="Y182" s="169"/>
      <c r="Z182" s="178"/>
      <c r="AA182" s="179"/>
      <c r="AB182" s="169"/>
      <c r="AC182" s="178"/>
      <c r="AD182" s="179"/>
      <c r="AE182" s="169"/>
      <c r="AF182" s="178"/>
      <c r="AG182" s="179"/>
      <c r="AH182" s="169"/>
      <c r="AI182" s="178"/>
      <c r="AJ182" s="179"/>
      <c r="AK182" s="169"/>
      <c r="AL182" s="178"/>
      <c r="AM182" s="179"/>
      <c r="AN182" s="169"/>
      <c r="AO182" s="178"/>
      <c r="AP182" s="179"/>
      <c r="AQ182" s="169"/>
      <c r="AR182" s="178"/>
      <c r="AS182" s="179"/>
      <c r="AT182" s="169"/>
      <c r="AU182" s="178"/>
      <c r="AV182" s="179"/>
      <c r="AW182" s="169"/>
      <c r="AX182" s="178"/>
      <c r="AY182" s="179"/>
      <c r="AZ182" s="169"/>
      <c r="BA182" s="178"/>
      <c r="BB182" s="13"/>
      <c r="BC182" s="26"/>
      <c r="BD182" s="27"/>
      <c r="BE182" s="13"/>
      <c r="BF182" s="26"/>
      <c r="BG182" s="27"/>
      <c r="BH182" s="13"/>
      <c r="BI182" s="26"/>
      <c r="BJ182" s="27"/>
      <c r="BL182" s="41"/>
    </row>
    <row r="183" spans="1:64" outlineLevel="1" thickBot="1" x14ac:dyDescent="0.4">
      <c r="A183" s="13"/>
      <c r="B183" s="340" t="str">
        <f>'Budget - P2'!B80</f>
        <v>P2.C.3.10</v>
      </c>
      <c r="C183" s="267">
        <f>'Budget - P2'!C80</f>
        <v>0</v>
      </c>
      <c r="D183" s="329">
        <f>'Budget - P2'!D80</f>
        <v>0</v>
      </c>
      <c r="E183" s="327">
        <f>'Budget - P2'!E80</f>
        <v>0</v>
      </c>
      <c r="F183" s="323">
        <f>'Budget - P2'!F80</f>
        <v>0</v>
      </c>
      <c r="G183" s="23">
        <f>'Budget - P2'!G80</f>
        <v>0</v>
      </c>
      <c r="H183" s="30">
        <f>'Budget - P2'!H80</f>
        <v>0</v>
      </c>
      <c r="I183" s="55">
        <f>'Budget - P2'!I80</f>
        <v>0</v>
      </c>
      <c r="J183" s="201">
        <f>'Budget - P2'!J80</f>
        <v>0</v>
      </c>
      <c r="K183" s="31">
        <f>'Budget - P2'!K80</f>
        <v>0</v>
      </c>
      <c r="L183" s="205">
        <f>'Budget - P2'!L80</f>
        <v>0</v>
      </c>
      <c r="M183" s="13"/>
      <c r="N183" s="179"/>
      <c r="O183" s="179"/>
      <c r="P183" s="179"/>
      <c r="Q183" s="395" t="str">
        <f t="shared" si="55"/>
        <v>ok</v>
      </c>
      <c r="R183" s="179"/>
      <c r="S183" s="169"/>
      <c r="T183" s="178"/>
      <c r="U183" s="179"/>
      <c r="V183" s="169"/>
      <c r="W183" s="178"/>
      <c r="X183" s="179"/>
      <c r="Y183" s="169"/>
      <c r="Z183" s="178"/>
      <c r="AA183" s="179"/>
      <c r="AB183" s="169"/>
      <c r="AC183" s="178"/>
      <c r="AD183" s="179"/>
      <c r="AE183" s="169"/>
      <c r="AF183" s="178"/>
      <c r="AG183" s="179"/>
      <c r="AH183" s="169"/>
      <c r="AI183" s="178"/>
      <c r="AJ183" s="179"/>
      <c r="AK183" s="169"/>
      <c r="AL183" s="178"/>
      <c r="AM183" s="179"/>
      <c r="AN183" s="169"/>
      <c r="AO183" s="178"/>
      <c r="AP183" s="179"/>
      <c r="AQ183" s="169"/>
      <c r="AR183" s="178"/>
      <c r="AS183" s="179"/>
      <c r="AT183" s="169"/>
      <c r="AU183" s="178"/>
      <c r="AV183" s="179"/>
      <c r="AW183" s="169"/>
      <c r="AX183" s="178"/>
      <c r="AY183" s="179"/>
      <c r="AZ183" s="169"/>
      <c r="BA183" s="178"/>
      <c r="BB183" s="13"/>
      <c r="BC183" s="26"/>
      <c r="BD183" s="27"/>
      <c r="BE183" s="13"/>
      <c r="BF183" s="26"/>
      <c r="BG183" s="27"/>
      <c r="BH183" s="13"/>
      <c r="BI183" s="26"/>
      <c r="BJ183" s="27"/>
      <c r="BL183" s="41"/>
    </row>
    <row r="184" spans="1:64" ht="15" customHeight="1" thickBot="1" x14ac:dyDescent="0.4">
      <c r="A184" s="13"/>
      <c r="B184" s="388" t="s">
        <v>311</v>
      </c>
      <c r="C184" s="387"/>
      <c r="D184" s="387"/>
      <c r="E184" s="387"/>
      <c r="F184" s="387"/>
      <c r="G184" s="387"/>
      <c r="H184" s="387"/>
      <c r="I184" s="387"/>
      <c r="J184" s="387"/>
      <c r="K184" s="387"/>
      <c r="L184" s="348">
        <f>SUM(L185,L196,L207)</f>
        <v>0</v>
      </c>
      <c r="M184" s="20"/>
      <c r="N184" s="348">
        <f t="shared" ref="N184:P184" si="59">SUM(N185,N196,N207)</f>
        <v>0</v>
      </c>
      <c r="O184" s="348">
        <f t="shared" si="59"/>
        <v>0</v>
      </c>
      <c r="P184" s="348">
        <f t="shared" si="59"/>
        <v>0</v>
      </c>
      <c r="Q184" s="395" t="str">
        <f t="shared" si="55"/>
        <v>ok</v>
      </c>
      <c r="R184" s="175">
        <f t="shared" ref="R184:BA184" si="60">SUM(R186:R195)</f>
        <v>0</v>
      </c>
      <c r="S184" s="166">
        <f t="shared" si="60"/>
        <v>0</v>
      </c>
      <c r="T184" s="176">
        <f t="shared" si="60"/>
        <v>0</v>
      </c>
      <c r="U184" s="175">
        <f t="shared" si="60"/>
        <v>0</v>
      </c>
      <c r="V184" s="166">
        <f t="shared" si="60"/>
        <v>0</v>
      </c>
      <c r="W184" s="176">
        <f t="shared" si="60"/>
        <v>0</v>
      </c>
      <c r="X184" s="175">
        <f t="shared" si="60"/>
        <v>0</v>
      </c>
      <c r="Y184" s="166">
        <f t="shared" si="60"/>
        <v>0</v>
      </c>
      <c r="Z184" s="176">
        <f t="shared" si="60"/>
        <v>0</v>
      </c>
      <c r="AA184" s="175">
        <f t="shared" si="60"/>
        <v>0</v>
      </c>
      <c r="AB184" s="166">
        <f t="shared" si="60"/>
        <v>0</v>
      </c>
      <c r="AC184" s="176">
        <f t="shared" si="60"/>
        <v>0</v>
      </c>
      <c r="AD184" s="175">
        <f t="shared" si="60"/>
        <v>0</v>
      </c>
      <c r="AE184" s="166">
        <f t="shared" si="60"/>
        <v>0</v>
      </c>
      <c r="AF184" s="176">
        <f t="shared" si="60"/>
        <v>0</v>
      </c>
      <c r="AG184" s="175">
        <f t="shared" si="60"/>
        <v>0</v>
      </c>
      <c r="AH184" s="166">
        <f t="shared" si="60"/>
        <v>0</v>
      </c>
      <c r="AI184" s="176">
        <f t="shared" si="60"/>
        <v>0</v>
      </c>
      <c r="AJ184" s="175">
        <f t="shared" si="60"/>
        <v>0</v>
      </c>
      <c r="AK184" s="166">
        <f t="shared" si="60"/>
        <v>0</v>
      </c>
      <c r="AL184" s="176">
        <f t="shared" si="60"/>
        <v>0</v>
      </c>
      <c r="AM184" s="175">
        <f t="shared" si="60"/>
        <v>0</v>
      </c>
      <c r="AN184" s="166">
        <f t="shared" si="60"/>
        <v>0</v>
      </c>
      <c r="AO184" s="176">
        <f t="shared" si="60"/>
        <v>0</v>
      </c>
      <c r="AP184" s="175">
        <f t="shared" si="60"/>
        <v>0</v>
      </c>
      <c r="AQ184" s="166">
        <f t="shared" si="60"/>
        <v>0</v>
      </c>
      <c r="AR184" s="176">
        <f t="shared" si="60"/>
        <v>0</v>
      </c>
      <c r="AS184" s="175">
        <f t="shared" si="60"/>
        <v>0</v>
      </c>
      <c r="AT184" s="166">
        <f t="shared" si="60"/>
        <v>0</v>
      </c>
      <c r="AU184" s="176">
        <f t="shared" si="60"/>
        <v>0</v>
      </c>
      <c r="AV184" s="175">
        <f t="shared" si="60"/>
        <v>0</v>
      </c>
      <c r="AW184" s="166">
        <f t="shared" si="60"/>
        <v>0</v>
      </c>
      <c r="AX184" s="176">
        <f t="shared" si="60"/>
        <v>0</v>
      </c>
      <c r="AY184" s="175">
        <f t="shared" si="60"/>
        <v>0</v>
      </c>
      <c r="AZ184" s="166">
        <f t="shared" si="60"/>
        <v>0</v>
      </c>
      <c r="BA184" s="176">
        <f t="shared" si="60"/>
        <v>0</v>
      </c>
      <c r="BB184" s="13"/>
      <c r="BC184" s="21">
        <f>SUM(BC186:BC195)</f>
        <v>0</v>
      </c>
      <c r="BD184" s="22">
        <f t="shared" ref="BD184:BD284" si="61">IFERROR(BC184/L184,0)</f>
        <v>0</v>
      </c>
      <c r="BE184" s="13"/>
      <c r="BF184" s="21">
        <f>SUM(BF186:BF195)</f>
        <v>0</v>
      </c>
      <c r="BG184" s="22">
        <f>IFERROR(BF184/L184,0)</f>
        <v>0</v>
      </c>
      <c r="BH184" s="13"/>
      <c r="BI184" s="21">
        <f>SUM(BI186:BI195)</f>
        <v>0</v>
      </c>
      <c r="BJ184" s="22">
        <f>IFERROR(BI184/L184,0)</f>
        <v>0</v>
      </c>
      <c r="BL184" s="40"/>
    </row>
    <row r="185" spans="1:64" ht="15" customHeight="1" x14ac:dyDescent="0.35">
      <c r="A185" s="13"/>
      <c r="B185" s="416" t="str">
        <f>CONCATENATE('Budget - Lead Partner'!D2," - ",'Budget consortium'!B184)</f>
        <v>Lead Partner - D. FRAIS DE VOYAGE ET DE SUBSISTANCE (TRAVEL &amp; SUBSISTENCE)</v>
      </c>
      <c r="C185" s="417"/>
      <c r="D185" s="417"/>
      <c r="E185" s="417"/>
      <c r="F185" s="417"/>
      <c r="G185" s="417"/>
      <c r="H185" s="417"/>
      <c r="I185" s="417"/>
      <c r="J185" s="417"/>
      <c r="K185" s="417"/>
      <c r="L185" s="418">
        <f>SUM(L186:L195)</f>
        <v>0</v>
      </c>
      <c r="M185" s="20"/>
      <c r="N185" s="418">
        <f t="shared" ref="N185" si="62">SUM(N186:N195)</f>
        <v>0</v>
      </c>
      <c r="O185" s="418">
        <f t="shared" ref="O185" si="63">SUM(O186:O195)</f>
        <v>0</v>
      </c>
      <c r="P185" s="418">
        <f t="shared" ref="P185" si="64">SUM(P186:P195)</f>
        <v>0</v>
      </c>
      <c r="Q185" s="395" t="str">
        <f t="shared" si="55"/>
        <v>ok</v>
      </c>
      <c r="R185" s="410"/>
      <c r="S185" s="411"/>
      <c r="T185" s="412"/>
      <c r="U185" s="410"/>
      <c r="V185" s="411"/>
      <c r="W185" s="412"/>
      <c r="X185" s="410"/>
      <c r="Y185" s="411"/>
      <c r="Z185" s="412"/>
      <c r="AA185" s="410"/>
      <c r="AB185" s="411"/>
      <c r="AC185" s="412"/>
      <c r="AD185" s="410"/>
      <c r="AE185" s="411"/>
      <c r="AF185" s="412"/>
      <c r="AG185" s="410"/>
      <c r="AH185" s="411"/>
      <c r="AI185" s="412"/>
      <c r="AJ185" s="410"/>
      <c r="AK185" s="411"/>
      <c r="AL185" s="412"/>
      <c r="AM185" s="410"/>
      <c r="AN185" s="411"/>
      <c r="AO185" s="412"/>
      <c r="AP185" s="410"/>
      <c r="AQ185" s="411"/>
      <c r="AR185" s="412"/>
      <c r="AS185" s="410"/>
      <c r="AT185" s="411"/>
      <c r="AU185" s="412"/>
      <c r="AV185" s="410"/>
      <c r="AW185" s="411"/>
      <c r="AX185" s="412"/>
      <c r="AY185" s="410"/>
      <c r="AZ185" s="411"/>
      <c r="BA185" s="412"/>
      <c r="BB185" s="13"/>
      <c r="BC185" s="413"/>
      <c r="BD185" s="414"/>
      <c r="BE185" s="13"/>
      <c r="BF185" s="413"/>
      <c r="BG185" s="414"/>
      <c r="BH185" s="13"/>
      <c r="BI185" s="413"/>
      <c r="BJ185" s="414"/>
      <c r="BL185" s="415"/>
    </row>
    <row r="186" spans="1:64" ht="14.5" x14ac:dyDescent="0.35">
      <c r="A186" s="13"/>
      <c r="B186" s="340" t="str">
        <f>'Budget - Lead Partner'!B82</f>
        <v>LP.D.01</v>
      </c>
      <c r="C186" s="329">
        <f>'Budget - Lead Partner'!C82</f>
        <v>0</v>
      </c>
      <c r="D186" s="329">
        <f>'Budget - Lead Partner'!D82</f>
        <v>0</v>
      </c>
      <c r="E186" s="329">
        <f>'Budget - Lead Partner'!E82</f>
        <v>0</v>
      </c>
      <c r="F186" s="325">
        <f>'Budget - Lead Partner'!F82</f>
        <v>0</v>
      </c>
      <c r="G186" s="302">
        <f>'Budget - Lead Partner'!G82</f>
        <v>0</v>
      </c>
      <c r="H186" s="30">
        <f>'Budget - Lead Partner'!H82</f>
        <v>0</v>
      </c>
      <c r="I186" s="302">
        <f>'Budget - Lead Partner'!I82</f>
        <v>0</v>
      </c>
      <c r="J186" s="201">
        <f>'Budget - Lead Partner'!J82</f>
        <v>0</v>
      </c>
      <c r="K186" s="204">
        <f>'Budget - Lead Partner'!K82</f>
        <v>0</v>
      </c>
      <c r="L186" s="205">
        <f>'Budget - Lead Partner'!L82</f>
        <v>0</v>
      </c>
      <c r="M186" s="38"/>
      <c r="N186" s="177"/>
      <c r="O186" s="177"/>
      <c r="P186" s="177"/>
      <c r="Q186" s="395" t="str">
        <f t="shared" si="55"/>
        <v>ok</v>
      </c>
      <c r="R186" s="177"/>
      <c r="S186" s="169"/>
      <c r="T186" s="178"/>
      <c r="U186" s="177"/>
      <c r="V186" s="169"/>
      <c r="W186" s="178"/>
      <c r="X186" s="177"/>
      <c r="Y186" s="169"/>
      <c r="Z186" s="178"/>
      <c r="AA186" s="177"/>
      <c r="AB186" s="169"/>
      <c r="AC186" s="178"/>
      <c r="AD186" s="177"/>
      <c r="AE186" s="169"/>
      <c r="AF186" s="178"/>
      <c r="AG186" s="177"/>
      <c r="AH186" s="169"/>
      <c r="AI186" s="178"/>
      <c r="AJ186" s="177"/>
      <c r="AK186" s="169"/>
      <c r="AL186" s="178"/>
      <c r="AM186" s="177"/>
      <c r="AN186" s="169"/>
      <c r="AO186" s="178"/>
      <c r="AP186" s="177"/>
      <c r="AQ186" s="169"/>
      <c r="AR186" s="178"/>
      <c r="AS186" s="177"/>
      <c r="AT186" s="169"/>
      <c r="AU186" s="178"/>
      <c r="AV186" s="177"/>
      <c r="AW186" s="169"/>
      <c r="AX186" s="178"/>
      <c r="AY186" s="177"/>
      <c r="AZ186" s="169"/>
      <c r="BA186" s="178"/>
      <c r="BB186" s="13"/>
      <c r="BC186" s="26"/>
      <c r="BD186" s="27">
        <f t="shared" si="61"/>
        <v>0</v>
      </c>
      <c r="BE186" s="13"/>
      <c r="BF186" s="26"/>
      <c r="BG186" s="27">
        <f t="shared" ref="BG186:BG195" si="65">IFERROR(BF186/L186,0)</f>
        <v>0</v>
      </c>
      <c r="BH186" s="13"/>
      <c r="BI186" s="26">
        <f t="shared" ref="BI186:BI195" si="66">BC186+BF186</f>
        <v>0</v>
      </c>
      <c r="BJ186" s="27">
        <f t="shared" ref="BJ186:BJ195" si="67">IFERROR(BI186/L186,0)</f>
        <v>0</v>
      </c>
      <c r="BL186" s="43"/>
    </row>
    <row r="187" spans="1:64" ht="14.5" x14ac:dyDescent="0.35">
      <c r="A187" s="13"/>
      <c r="B187" s="340" t="str">
        <f>'Budget - Lead Partner'!B83</f>
        <v>LP.D.02</v>
      </c>
      <c r="C187" s="328">
        <f>'Budget - Lead Partner'!C83</f>
        <v>0</v>
      </c>
      <c r="D187" s="329">
        <f>'Budget - Lead Partner'!D83</f>
        <v>0</v>
      </c>
      <c r="E187" s="328">
        <f>'Budget - Lead Partner'!E83</f>
        <v>0</v>
      </c>
      <c r="F187" s="326">
        <f>'Budget - Lead Partner'!F83</f>
        <v>0</v>
      </c>
      <c r="G187" s="303">
        <f>'Budget - Lead Partner'!G83</f>
        <v>0</v>
      </c>
      <c r="H187" s="307">
        <f>'Budget - Lead Partner'!H83</f>
        <v>0</v>
      </c>
      <c r="I187" s="303">
        <f>'Budget - Lead Partner'!I83</f>
        <v>0</v>
      </c>
      <c r="J187" s="309">
        <f>'Budget - Lead Partner'!J83</f>
        <v>0</v>
      </c>
      <c r="K187" s="305">
        <f>'Budget - Lead Partner'!K83</f>
        <v>0</v>
      </c>
      <c r="L187" s="205">
        <f>'Budget - Lead Partner'!L83</f>
        <v>0</v>
      </c>
      <c r="M187" s="13"/>
      <c r="N187" s="177"/>
      <c r="O187" s="177"/>
      <c r="P187" s="177"/>
      <c r="Q187" s="395" t="str">
        <f t="shared" si="55"/>
        <v>ok</v>
      </c>
      <c r="R187" s="177"/>
      <c r="S187" s="169"/>
      <c r="T187" s="178"/>
      <c r="U187" s="177"/>
      <c r="V187" s="169"/>
      <c r="W187" s="178"/>
      <c r="X187" s="177"/>
      <c r="Y187" s="169"/>
      <c r="Z187" s="178"/>
      <c r="AA187" s="177"/>
      <c r="AB187" s="169"/>
      <c r="AC187" s="178"/>
      <c r="AD187" s="177"/>
      <c r="AE187" s="169"/>
      <c r="AF187" s="178"/>
      <c r="AG187" s="177"/>
      <c r="AH187" s="169"/>
      <c r="AI187" s="178"/>
      <c r="AJ187" s="177"/>
      <c r="AK187" s="169"/>
      <c r="AL187" s="178"/>
      <c r="AM187" s="177"/>
      <c r="AN187" s="169"/>
      <c r="AO187" s="178"/>
      <c r="AP187" s="177"/>
      <c r="AQ187" s="169"/>
      <c r="AR187" s="178"/>
      <c r="AS187" s="177"/>
      <c r="AT187" s="169"/>
      <c r="AU187" s="178"/>
      <c r="AV187" s="177"/>
      <c r="AW187" s="169"/>
      <c r="AX187" s="178"/>
      <c r="AY187" s="177"/>
      <c r="AZ187" s="169"/>
      <c r="BA187" s="178"/>
      <c r="BB187" s="13"/>
      <c r="BC187" s="26"/>
      <c r="BD187" s="27">
        <f t="shared" si="61"/>
        <v>0</v>
      </c>
      <c r="BE187" s="13"/>
      <c r="BF187" s="26"/>
      <c r="BG187" s="27">
        <f t="shared" si="65"/>
        <v>0</v>
      </c>
      <c r="BH187" s="13"/>
      <c r="BI187" s="26">
        <f t="shared" si="66"/>
        <v>0</v>
      </c>
      <c r="BJ187" s="27">
        <f t="shared" si="67"/>
        <v>0</v>
      </c>
      <c r="BL187" s="57"/>
    </row>
    <row r="188" spans="1:64" ht="14.5" outlineLevel="1" x14ac:dyDescent="0.35">
      <c r="A188" s="13"/>
      <c r="B188" s="340" t="str">
        <f>'Budget - Lead Partner'!B84</f>
        <v>LP.D.03</v>
      </c>
      <c r="C188" s="334">
        <f>'Budget - Lead Partner'!C84</f>
        <v>0</v>
      </c>
      <c r="D188" s="329">
        <f>'Budget - Lead Partner'!D84</f>
        <v>0</v>
      </c>
      <c r="E188" s="334">
        <f>'Budget - Lead Partner'!E84</f>
        <v>0</v>
      </c>
      <c r="F188" s="335">
        <f>'Budget - Lead Partner'!F84</f>
        <v>0</v>
      </c>
      <c r="G188" s="336">
        <f>'Budget - Lead Partner'!G84</f>
        <v>0</v>
      </c>
      <c r="H188" s="337">
        <f>'Budget - Lead Partner'!H84</f>
        <v>0</v>
      </c>
      <c r="I188" s="336">
        <f>'Budget - Lead Partner'!I84</f>
        <v>0</v>
      </c>
      <c r="J188" s="338">
        <f>'Budget - Lead Partner'!J84</f>
        <v>0</v>
      </c>
      <c r="K188" s="339">
        <f>'Budget - Lead Partner'!K84</f>
        <v>0</v>
      </c>
      <c r="L188" s="205">
        <f>'Budget - Lead Partner'!L84</f>
        <v>0</v>
      </c>
      <c r="M188" s="13"/>
      <c r="N188" s="177"/>
      <c r="O188" s="177"/>
      <c r="P188" s="177"/>
      <c r="Q188" s="395" t="str">
        <f t="shared" si="55"/>
        <v>ok</v>
      </c>
      <c r="R188" s="177"/>
      <c r="S188" s="169"/>
      <c r="T188" s="178"/>
      <c r="U188" s="177"/>
      <c r="V188" s="169"/>
      <c r="W188" s="178"/>
      <c r="X188" s="177"/>
      <c r="Y188" s="169"/>
      <c r="Z188" s="178"/>
      <c r="AA188" s="177"/>
      <c r="AB188" s="169"/>
      <c r="AC188" s="178"/>
      <c r="AD188" s="177"/>
      <c r="AE188" s="169"/>
      <c r="AF188" s="178"/>
      <c r="AG188" s="177"/>
      <c r="AH188" s="169"/>
      <c r="AI188" s="178"/>
      <c r="AJ188" s="177"/>
      <c r="AK188" s="169"/>
      <c r="AL188" s="178"/>
      <c r="AM188" s="177"/>
      <c r="AN188" s="169"/>
      <c r="AO188" s="178"/>
      <c r="AP188" s="177"/>
      <c r="AQ188" s="169"/>
      <c r="AR188" s="178"/>
      <c r="AS188" s="177"/>
      <c r="AT188" s="169"/>
      <c r="AU188" s="178"/>
      <c r="AV188" s="177"/>
      <c r="AW188" s="169"/>
      <c r="AX188" s="178"/>
      <c r="AY188" s="177"/>
      <c r="AZ188" s="169"/>
      <c r="BA188" s="178"/>
      <c r="BB188" s="13"/>
      <c r="BC188" s="26"/>
      <c r="BD188" s="27">
        <f t="shared" si="61"/>
        <v>0</v>
      </c>
      <c r="BE188" s="13"/>
      <c r="BF188" s="26"/>
      <c r="BG188" s="27">
        <f t="shared" si="65"/>
        <v>0</v>
      </c>
      <c r="BH188" s="13"/>
      <c r="BI188" s="26">
        <f t="shared" si="66"/>
        <v>0</v>
      </c>
      <c r="BJ188" s="27">
        <f t="shared" si="67"/>
        <v>0</v>
      </c>
      <c r="BL188" s="57"/>
    </row>
    <row r="189" spans="1:64" ht="14.5" outlineLevel="1" x14ac:dyDescent="0.35">
      <c r="A189" s="13"/>
      <c r="B189" s="340" t="str">
        <f>'Budget - Lead Partner'!B85</f>
        <v>LP.D.04</v>
      </c>
      <c r="C189" s="267">
        <f>'Budget - Lead Partner'!C85</f>
        <v>0</v>
      </c>
      <c r="D189" s="329">
        <f>'Budget - Lead Partner'!D85</f>
        <v>0</v>
      </c>
      <c r="E189" s="267">
        <f>'Budget - Lead Partner'!E85</f>
        <v>0</v>
      </c>
      <c r="F189" s="319">
        <f>'Budget - Lead Partner'!F85</f>
        <v>0</v>
      </c>
      <c r="G189" s="23">
        <f>'Budget - Lead Partner'!G85</f>
        <v>0</v>
      </c>
      <c r="H189" s="30">
        <f>'Budget - Lead Partner'!H85</f>
        <v>0</v>
      </c>
      <c r="I189" s="23">
        <f>'Budget - Lead Partner'!I85</f>
        <v>0</v>
      </c>
      <c r="J189" s="201">
        <f>'Budget - Lead Partner'!J85</f>
        <v>0</v>
      </c>
      <c r="K189" s="24">
        <f>'Budget - Lead Partner'!K85</f>
        <v>0</v>
      </c>
      <c r="L189" s="205">
        <f>'Budget - Lead Partner'!L85</f>
        <v>0</v>
      </c>
      <c r="M189" s="13"/>
      <c r="N189" s="177"/>
      <c r="O189" s="177"/>
      <c r="P189" s="177"/>
      <c r="Q189" s="395" t="str">
        <f t="shared" si="55"/>
        <v>ok</v>
      </c>
      <c r="R189" s="177"/>
      <c r="S189" s="169"/>
      <c r="T189" s="178"/>
      <c r="U189" s="177"/>
      <c r="V189" s="169"/>
      <c r="W189" s="178"/>
      <c r="X189" s="177"/>
      <c r="Y189" s="169"/>
      <c r="Z189" s="178"/>
      <c r="AA189" s="177"/>
      <c r="AB189" s="169"/>
      <c r="AC189" s="178"/>
      <c r="AD189" s="177"/>
      <c r="AE189" s="169"/>
      <c r="AF189" s="178"/>
      <c r="AG189" s="177"/>
      <c r="AH189" s="169"/>
      <c r="AI189" s="178"/>
      <c r="AJ189" s="177"/>
      <c r="AK189" s="169"/>
      <c r="AL189" s="178"/>
      <c r="AM189" s="177"/>
      <c r="AN189" s="169"/>
      <c r="AO189" s="178"/>
      <c r="AP189" s="177"/>
      <c r="AQ189" s="169"/>
      <c r="AR189" s="178"/>
      <c r="AS189" s="177"/>
      <c r="AT189" s="169"/>
      <c r="AU189" s="178"/>
      <c r="AV189" s="177"/>
      <c r="AW189" s="169"/>
      <c r="AX189" s="178"/>
      <c r="AY189" s="177"/>
      <c r="AZ189" s="169"/>
      <c r="BA189" s="178"/>
      <c r="BB189" s="13"/>
      <c r="BC189" s="26"/>
      <c r="BD189" s="27">
        <f t="shared" si="61"/>
        <v>0</v>
      </c>
      <c r="BE189" s="13"/>
      <c r="BF189" s="26"/>
      <c r="BG189" s="27">
        <f t="shared" si="65"/>
        <v>0</v>
      </c>
      <c r="BH189" s="13"/>
      <c r="BI189" s="26">
        <f t="shared" si="66"/>
        <v>0</v>
      </c>
      <c r="BJ189" s="27">
        <f t="shared" si="67"/>
        <v>0</v>
      </c>
      <c r="BL189" s="43"/>
    </row>
    <row r="190" spans="1:64" ht="14.5" outlineLevel="1" x14ac:dyDescent="0.35">
      <c r="A190" s="13"/>
      <c r="B190" s="340" t="str">
        <f>'Budget - Lead Partner'!B86</f>
        <v>LP.D.05</v>
      </c>
      <c r="C190" s="267">
        <f>'Budget - Lead Partner'!C86</f>
        <v>0</v>
      </c>
      <c r="D190" s="329">
        <f>'Budget - Lead Partner'!D86</f>
        <v>0</v>
      </c>
      <c r="E190" s="267">
        <f>'Budget - Lead Partner'!E86</f>
        <v>0</v>
      </c>
      <c r="F190" s="319">
        <f>'Budget - Lead Partner'!F86</f>
        <v>0</v>
      </c>
      <c r="G190" s="23">
        <f>'Budget - Lead Partner'!G86</f>
        <v>0</v>
      </c>
      <c r="H190" s="30">
        <f>'Budget - Lead Partner'!H86</f>
        <v>0</v>
      </c>
      <c r="I190" s="23">
        <f>'Budget - Lead Partner'!I86</f>
        <v>0</v>
      </c>
      <c r="J190" s="201">
        <f>'Budget - Lead Partner'!J86</f>
        <v>0</v>
      </c>
      <c r="K190" s="24">
        <f>'Budget - Lead Partner'!K86</f>
        <v>0</v>
      </c>
      <c r="L190" s="205">
        <f>'Budget - Lead Partner'!L86</f>
        <v>0</v>
      </c>
      <c r="M190" s="13"/>
      <c r="N190" s="177"/>
      <c r="O190" s="177"/>
      <c r="P190" s="177"/>
      <c r="Q190" s="395" t="str">
        <f t="shared" si="55"/>
        <v>ok</v>
      </c>
      <c r="R190" s="177"/>
      <c r="S190" s="169"/>
      <c r="T190" s="178"/>
      <c r="U190" s="177"/>
      <c r="V190" s="169"/>
      <c r="W190" s="178"/>
      <c r="X190" s="177"/>
      <c r="Y190" s="169"/>
      <c r="Z190" s="178"/>
      <c r="AA190" s="177"/>
      <c r="AB190" s="169"/>
      <c r="AC190" s="178"/>
      <c r="AD190" s="177"/>
      <c r="AE190" s="169"/>
      <c r="AF190" s="178"/>
      <c r="AG190" s="177"/>
      <c r="AH190" s="169"/>
      <c r="AI190" s="178"/>
      <c r="AJ190" s="177"/>
      <c r="AK190" s="169"/>
      <c r="AL190" s="178"/>
      <c r="AM190" s="177"/>
      <c r="AN190" s="169"/>
      <c r="AO190" s="178"/>
      <c r="AP190" s="177"/>
      <c r="AQ190" s="169"/>
      <c r="AR190" s="178"/>
      <c r="AS190" s="177"/>
      <c r="AT190" s="169"/>
      <c r="AU190" s="178"/>
      <c r="AV190" s="177"/>
      <c r="AW190" s="169"/>
      <c r="AX190" s="178"/>
      <c r="AY190" s="177"/>
      <c r="AZ190" s="169"/>
      <c r="BA190" s="178"/>
      <c r="BB190" s="13"/>
      <c r="BC190" s="26"/>
      <c r="BD190" s="27">
        <f t="shared" si="61"/>
        <v>0</v>
      </c>
      <c r="BE190" s="13"/>
      <c r="BF190" s="26"/>
      <c r="BG190" s="27">
        <f t="shared" si="65"/>
        <v>0</v>
      </c>
      <c r="BH190" s="13"/>
      <c r="BI190" s="26">
        <f t="shared" si="66"/>
        <v>0</v>
      </c>
      <c r="BJ190" s="27">
        <f t="shared" si="67"/>
        <v>0</v>
      </c>
      <c r="BL190" s="43"/>
    </row>
    <row r="191" spans="1:64" ht="14.5" outlineLevel="1" x14ac:dyDescent="0.35">
      <c r="A191" s="13"/>
      <c r="B191" s="340" t="str">
        <f>'Budget - Lead Partner'!B87</f>
        <v>LP.D.06</v>
      </c>
      <c r="C191" s="267">
        <f>'Budget - Lead Partner'!C87</f>
        <v>0</v>
      </c>
      <c r="D191" s="329">
        <f>'Budget - Lead Partner'!D87</f>
        <v>0</v>
      </c>
      <c r="E191" s="267">
        <f>'Budget - Lead Partner'!E87</f>
        <v>0</v>
      </c>
      <c r="F191" s="319">
        <f>'Budget - Lead Partner'!F87</f>
        <v>0</v>
      </c>
      <c r="G191" s="23">
        <f>'Budget - Lead Partner'!G87</f>
        <v>0</v>
      </c>
      <c r="H191" s="30">
        <f>'Budget - Lead Partner'!H87</f>
        <v>0</v>
      </c>
      <c r="I191" s="23">
        <f>'Budget - Lead Partner'!I87</f>
        <v>0</v>
      </c>
      <c r="J191" s="201">
        <f>'Budget - Lead Partner'!J87</f>
        <v>0</v>
      </c>
      <c r="K191" s="24">
        <f>'Budget - Lead Partner'!K87</f>
        <v>0</v>
      </c>
      <c r="L191" s="205">
        <f>'Budget - Lead Partner'!L87</f>
        <v>0</v>
      </c>
      <c r="M191" s="13"/>
      <c r="N191" s="177"/>
      <c r="O191" s="177"/>
      <c r="P191" s="177"/>
      <c r="Q191" s="395" t="str">
        <f t="shared" si="55"/>
        <v>ok</v>
      </c>
      <c r="R191" s="177"/>
      <c r="S191" s="169"/>
      <c r="T191" s="178"/>
      <c r="U191" s="177"/>
      <c r="V191" s="169"/>
      <c r="W191" s="178"/>
      <c r="X191" s="177"/>
      <c r="Y191" s="169"/>
      <c r="Z191" s="178"/>
      <c r="AA191" s="177"/>
      <c r="AB191" s="169"/>
      <c r="AC191" s="178"/>
      <c r="AD191" s="177"/>
      <c r="AE191" s="169"/>
      <c r="AF191" s="178"/>
      <c r="AG191" s="177"/>
      <c r="AH191" s="169"/>
      <c r="AI191" s="178"/>
      <c r="AJ191" s="177"/>
      <c r="AK191" s="169"/>
      <c r="AL191" s="178"/>
      <c r="AM191" s="177"/>
      <c r="AN191" s="169"/>
      <c r="AO191" s="178"/>
      <c r="AP191" s="177"/>
      <c r="AQ191" s="169"/>
      <c r="AR191" s="178"/>
      <c r="AS191" s="177"/>
      <c r="AT191" s="169"/>
      <c r="AU191" s="178"/>
      <c r="AV191" s="177"/>
      <c r="AW191" s="169"/>
      <c r="AX191" s="178"/>
      <c r="AY191" s="177"/>
      <c r="AZ191" s="169"/>
      <c r="BA191" s="178"/>
      <c r="BB191" s="13"/>
      <c r="BC191" s="26"/>
      <c r="BD191" s="27">
        <f t="shared" si="61"/>
        <v>0</v>
      </c>
      <c r="BE191" s="13"/>
      <c r="BF191" s="26"/>
      <c r="BG191" s="27">
        <f t="shared" si="65"/>
        <v>0</v>
      </c>
      <c r="BH191" s="13"/>
      <c r="BI191" s="26">
        <f t="shared" si="66"/>
        <v>0</v>
      </c>
      <c r="BJ191" s="27">
        <f t="shared" si="67"/>
        <v>0</v>
      </c>
      <c r="BL191" s="57"/>
    </row>
    <row r="192" spans="1:64" ht="14.5" outlineLevel="1" x14ac:dyDescent="0.35">
      <c r="A192" s="13"/>
      <c r="B192" s="340" t="str">
        <f>'Budget - Lead Partner'!B88</f>
        <v>LP.D.07</v>
      </c>
      <c r="C192" s="267">
        <f>'Budget - Lead Partner'!C88</f>
        <v>0</v>
      </c>
      <c r="D192" s="329">
        <f>'Budget - Lead Partner'!D88</f>
        <v>0</v>
      </c>
      <c r="E192" s="267">
        <f>'Budget - Lead Partner'!E88</f>
        <v>0</v>
      </c>
      <c r="F192" s="319">
        <f>'Budget - Lead Partner'!F88</f>
        <v>0</v>
      </c>
      <c r="G192" s="23">
        <f>'Budget - Lead Partner'!G88</f>
        <v>0</v>
      </c>
      <c r="H192" s="30">
        <f>'Budget - Lead Partner'!H88</f>
        <v>0</v>
      </c>
      <c r="I192" s="23">
        <f>'Budget - Lead Partner'!I88</f>
        <v>0</v>
      </c>
      <c r="J192" s="201">
        <f>'Budget - Lead Partner'!J88</f>
        <v>0</v>
      </c>
      <c r="K192" s="24">
        <f>'Budget - Lead Partner'!K88</f>
        <v>0</v>
      </c>
      <c r="L192" s="205">
        <f>'Budget - Lead Partner'!L88</f>
        <v>0</v>
      </c>
      <c r="M192" s="13"/>
      <c r="N192" s="177"/>
      <c r="O192" s="177"/>
      <c r="P192" s="177"/>
      <c r="Q192" s="395" t="str">
        <f t="shared" si="55"/>
        <v>ok</v>
      </c>
      <c r="R192" s="177"/>
      <c r="S192" s="169"/>
      <c r="T192" s="178"/>
      <c r="U192" s="177"/>
      <c r="V192" s="169"/>
      <c r="W192" s="178"/>
      <c r="X192" s="177"/>
      <c r="Y192" s="169"/>
      <c r="Z192" s="178"/>
      <c r="AA192" s="177"/>
      <c r="AB192" s="169"/>
      <c r="AC192" s="178"/>
      <c r="AD192" s="177"/>
      <c r="AE192" s="169"/>
      <c r="AF192" s="178"/>
      <c r="AG192" s="177"/>
      <c r="AH192" s="169"/>
      <c r="AI192" s="178"/>
      <c r="AJ192" s="177"/>
      <c r="AK192" s="169"/>
      <c r="AL192" s="178"/>
      <c r="AM192" s="177"/>
      <c r="AN192" s="169"/>
      <c r="AO192" s="178"/>
      <c r="AP192" s="177"/>
      <c r="AQ192" s="169"/>
      <c r="AR192" s="178"/>
      <c r="AS192" s="177"/>
      <c r="AT192" s="169"/>
      <c r="AU192" s="178"/>
      <c r="AV192" s="177"/>
      <c r="AW192" s="169"/>
      <c r="AX192" s="178"/>
      <c r="AY192" s="177"/>
      <c r="AZ192" s="169"/>
      <c r="BA192" s="178"/>
      <c r="BB192" s="13"/>
      <c r="BC192" s="26"/>
      <c r="BD192" s="27">
        <f t="shared" si="61"/>
        <v>0</v>
      </c>
      <c r="BE192" s="13"/>
      <c r="BF192" s="26"/>
      <c r="BG192" s="27">
        <f t="shared" si="65"/>
        <v>0</v>
      </c>
      <c r="BH192" s="13"/>
      <c r="BI192" s="26">
        <f t="shared" si="66"/>
        <v>0</v>
      </c>
      <c r="BJ192" s="27">
        <f t="shared" si="67"/>
        <v>0</v>
      </c>
      <c r="BL192" s="57"/>
    </row>
    <row r="193" spans="1:64" ht="14.5" outlineLevel="1" x14ac:dyDescent="0.35">
      <c r="A193" s="13"/>
      <c r="B193" s="340" t="str">
        <f>'Budget - Lead Partner'!B89</f>
        <v>LP.D.08</v>
      </c>
      <c r="C193" s="267">
        <f>'Budget - Lead Partner'!C89</f>
        <v>0</v>
      </c>
      <c r="D193" s="329">
        <f>'Budget - Lead Partner'!D89</f>
        <v>0</v>
      </c>
      <c r="E193" s="267">
        <f>'Budget - Lead Partner'!E89</f>
        <v>0</v>
      </c>
      <c r="F193" s="319">
        <f>'Budget - Lead Partner'!F89</f>
        <v>0</v>
      </c>
      <c r="G193" s="23">
        <f>'Budget - Lead Partner'!G89</f>
        <v>0</v>
      </c>
      <c r="H193" s="30">
        <f>'Budget - Lead Partner'!H89</f>
        <v>0</v>
      </c>
      <c r="I193" s="23">
        <f>'Budget - Lead Partner'!I89</f>
        <v>0</v>
      </c>
      <c r="J193" s="201">
        <f>'Budget - Lead Partner'!J89</f>
        <v>0</v>
      </c>
      <c r="K193" s="24">
        <f>'Budget - Lead Partner'!K89</f>
        <v>0</v>
      </c>
      <c r="L193" s="205">
        <f>'Budget - Lead Partner'!L89</f>
        <v>0</v>
      </c>
      <c r="M193" s="13"/>
      <c r="N193" s="177"/>
      <c r="O193" s="177"/>
      <c r="P193" s="177"/>
      <c r="Q193" s="395" t="str">
        <f t="shared" si="55"/>
        <v>ok</v>
      </c>
      <c r="R193" s="177"/>
      <c r="S193" s="169"/>
      <c r="T193" s="178"/>
      <c r="U193" s="177"/>
      <c r="V193" s="169"/>
      <c r="W193" s="178"/>
      <c r="X193" s="177"/>
      <c r="Y193" s="169"/>
      <c r="Z193" s="178"/>
      <c r="AA193" s="177"/>
      <c r="AB193" s="169"/>
      <c r="AC193" s="178"/>
      <c r="AD193" s="177"/>
      <c r="AE193" s="169"/>
      <c r="AF193" s="178"/>
      <c r="AG193" s="177"/>
      <c r="AH193" s="169"/>
      <c r="AI193" s="178"/>
      <c r="AJ193" s="177"/>
      <c r="AK193" s="169"/>
      <c r="AL193" s="178"/>
      <c r="AM193" s="177"/>
      <c r="AN193" s="169"/>
      <c r="AO193" s="178"/>
      <c r="AP193" s="177"/>
      <c r="AQ193" s="169"/>
      <c r="AR193" s="178"/>
      <c r="AS193" s="177"/>
      <c r="AT193" s="169"/>
      <c r="AU193" s="178"/>
      <c r="AV193" s="177"/>
      <c r="AW193" s="169"/>
      <c r="AX193" s="178"/>
      <c r="AY193" s="177"/>
      <c r="AZ193" s="169"/>
      <c r="BA193" s="178"/>
      <c r="BB193" s="13"/>
      <c r="BC193" s="26"/>
      <c r="BD193" s="27">
        <f t="shared" si="61"/>
        <v>0</v>
      </c>
      <c r="BE193" s="13"/>
      <c r="BF193" s="26"/>
      <c r="BG193" s="27">
        <f t="shared" si="65"/>
        <v>0</v>
      </c>
      <c r="BH193" s="13"/>
      <c r="BI193" s="26">
        <f t="shared" si="66"/>
        <v>0</v>
      </c>
      <c r="BJ193" s="27">
        <f t="shared" si="67"/>
        <v>0</v>
      </c>
      <c r="BL193" s="43"/>
    </row>
    <row r="194" spans="1:64" ht="14.5" outlineLevel="1" x14ac:dyDescent="0.35">
      <c r="A194" s="13"/>
      <c r="B194" s="340" t="str">
        <f>'Budget - Lead Partner'!B90</f>
        <v>LP.D.09</v>
      </c>
      <c r="C194" s="267">
        <f>'Budget - Lead Partner'!C90</f>
        <v>0</v>
      </c>
      <c r="D194" s="329">
        <f>'Budget - Lead Partner'!D90</f>
        <v>0</v>
      </c>
      <c r="E194" s="267">
        <f>'Budget - Lead Partner'!E90</f>
        <v>0</v>
      </c>
      <c r="F194" s="319">
        <f>'Budget - Lead Partner'!F90</f>
        <v>0</v>
      </c>
      <c r="G194" s="23">
        <f>'Budget - Lead Partner'!G90</f>
        <v>0</v>
      </c>
      <c r="H194" s="30">
        <f>'Budget - Lead Partner'!H90</f>
        <v>0</v>
      </c>
      <c r="I194" s="23">
        <f>'Budget - Lead Partner'!I90</f>
        <v>0</v>
      </c>
      <c r="J194" s="201">
        <f>'Budget - Lead Partner'!J90</f>
        <v>0</v>
      </c>
      <c r="K194" s="24">
        <f>'Budget - Lead Partner'!K90</f>
        <v>0</v>
      </c>
      <c r="L194" s="205">
        <f>'Budget - Lead Partner'!L90</f>
        <v>0</v>
      </c>
      <c r="M194" s="13"/>
      <c r="N194" s="177"/>
      <c r="O194" s="177"/>
      <c r="P194" s="177"/>
      <c r="Q194" s="395" t="str">
        <f t="shared" si="42"/>
        <v>ok</v>
      </c>
      <c r="R194" s="177"/>
      <c r="S194" s="169"/>
      <c r="T194" s="178"/>
      <c r="U194" s="177"/>
      <c r="V194" s="169"/>
      <c r="W194" s="178"/>
      <c r="X194" s="177"/>
      <c r="Y194" s="169"/>
      <c r="Z194" s="178"/>
      <c r="AA194" s="177"/>
      <c r="AB194" s="169"/>
      <c r="AC194" s="178"/>
      <c r="AD194" s="177"/>
      <c r="AE194" s="169"/>
      <c r="AF194" s="178"/>
      <c r="AG194" s="177"/>
      <c r="AH194" s="169"/>
      <c r="AI194" s="178"/>
      <c r="AJ194" s="177"/>
      <c r="AK194" s="169"/>
      <c r="AL194" s="178"/>
      <c r="AM194" s="177"/>
      <c r="AN194" s="169"/>
      <c r="AO194" s="178"/>
      <c r="AP194" s="177"/>
      <c r="AQ194" s="169"/>
      <c r="AR194" s="178"/>
      <c r="AS194" s="177"/>
      <c r="AT194" s="169"/>
      <c r="AU194" s="178"/>
      <c r="AV194" s="177"/>
      <c r="AW194" s="169"/>
      <c r="AX194" s="178"/>
      <c r="AY194" s="177"/>
      <c r="AZ194" s="169"/>
      <c r="BA194" s="178"/>
      <c r="BB194" s="13"/>
      <c r="BC194" s="26"/>
      <c r="BD194" s="27">
        <f t="shared" si="61"/>
        <v>0</v>
      </c>
      <c r="BE194" s="13"/>
      <c r="BF194" s="26"/>
      <c r="BG194" s="27">
        <f t="shared" si="65"/>
        <v>0</v>
      </c>
      <c r="BH194" s="13"/>
      <c r="BI194" s="26">
        <f t="shared" si="66"/>
        <v>0</v>
      </c>
      <c r="BJ194" s="27">
        <f t="shared" si="67"/>
        <v>0</v>
      </c>
      <c r="BL194" s="43"/>
    </row>
    <row r="195" spans="1:64" ht="14.5" outlineLevel="1" x14ac:dyDescent="0.35">
      <c r="A195" s="13"/>
      <c r="B195" s="340" t="str">
        <f>'Budget - Lead Partner'!B91</f>
        <v>LP.D.10</v>
      </c>
      <c r="C195" s="328">
        <f>'Budget - Lead Partner'!C91</f>
        <v>0</v>
      </c>
      <c r="D195" s="329">
        <f>'Budget - Lead Partner'!D91</f>
        <v>0</v>
      </c>
      <c r="E195" s="328">
        <f>'Budget - Lead Partner'!E91</f>
        <v>0</v>
      </c>
      <c r="F195" s="326">
        <f>'Budget - Lead Partner'!F91</f>
        <v>0</v>
      </c>
      <c r="G195" s="303">
        <f>'Budget - Lead Partner'!G91</f>
        <v>0</v>
      </c>
      <c r="H195" s="307">
        <f>'Budget - Lead Partner'!H91</f>
        <v>0</v>
      </c>
      <c r="I195" s="303">
        <f>'Budget - Lead Partner'!I91</f>
        <v>0</v>
      </c>
      <c r="J195" s="309">
        <f>'Budget - Lead Partner'!J91</f>
        <v>0</v>
      </c>
      <c r="K195" s="305">
        <f>'Budget - Lead Partner'!K91</f>
        <v>0</v>
      </c>
      <c r="L195" s="205">
        <f>'Budget - Lead Partner'!L91</f>
        <v>0</v>
      </c>
      <c r="M195" s="13"/>
      <c r="N195" s="177"/>
      <c r="O195" s="177"/>
      <c r="P195" s="177"/>
      <c r="Q195" s="395" t="str">
        <f t="shared" si="42"/>
        <v>ok</v>
      </c>
      <c r="R195" s="177"/>
      <c r="S195" s="169"/>
      <c r="T195" s="178"/>
      <c r="U195" s="177"/>
      <c r="V195" s="169"/>
      <c r="W195" s="178"/>
      <c r="X195" s="177"/>
      <c r="Y195" s="169"/>
      <c r="Z195" s="178"/>
      <c r="AA195" s="177"/>
      <c r="AB195" s="169"/>
      <c r="AC195" s="178"/>
      <c r="AD195" s="177"/>
      <c r="AE195" s="169"/>
      <c r="AF195" s="178"/>
      <c r="AG195" s="177"/>
      <c r="AH195" s="169"/>
      <c r="AI195" s="178"/>
      <c r="AJ195" s="177"/>
      <c r="AK195" s="169"/>
      <c r="AL195" s="178"/>
      <c r="AM195" s="177"/>
      <c r="AN195" s="169"/>
      <c r="AO195" s="178"/>
      <c r="AP195" s="177"/>
      <c r="AQ195" s="169"/>
      <c r="AR195" s="178"/>
      <c r="AS195" s="177"/>
      <c r="AT195" s="169"/>
      <c r="AU195" s="178"/>
      <c r="AV195" s="177"/>
      <c r="AW195" s="169"/>
      <c r="AX195" s="178"/>
      <c r="AY195" s="177"/>
      <c r="AZ195" s="169"/>
      <c r="BA195" s="178"/>
      <c r="BB195" s="13"/>
      <c r="BC195" s="26"/>
      <c r="BD195" s="27">
        <f t="shared" si="61"/>
        <v>0</v>
      </c>
      <c r="BE195" s="13"/>
      <c r="BF195" s="26"/>
      <c r="BG195" s="27">
        <f t="shared" si="65"/>
        <v>0</v>
      </c>
      <c r="BH195" s="13"/>
      <c r="BI195" s="26">
        <f t="shared" si="66"/>
        <v>0</v>
      </c>
      <c r="BJ195" s="27">
        <f t="shared" si="67"/>
        <v>0</v>
      </c>
      <c r="BL195" s="57"/>
    </row>
    <row r="196" spans="1:64" ht="15" customHeight="1" x14ac:dyDescent="0.35">
      <c r="A196" s="13"/>
      <c r="B196" s="416" t="str">
        <f>CONCATENATE('Budget - P1'!D2," - ",'Budget consortium'!B184)</f>
        <v>Partner 1 - D. FRAIS DE VOYAGE ET DE SUBSISTANCE (TRAVEL &amp; SUBSISTENCE)</v>
      </c>
      <c r="C196" s="417"/>
      <c r="D196" s="417"/>
      <c r="E196" s="417"/>
      <c r="F196" s="417"/>
      <c r="G196" s="417"/>
      <c r="H196" s="417"/>
      <c r="I196" s="417"/>
      <c r="J196" s="417"/>
      <c r="K196" s="417"/>
      <c r="L196" s="418">
        <f>SUM(L197:L206)</f>
        <v>0</v>
      </c>
      <c r="M196" s="20"/>
      <c r="N196" s="418">
        <f>SUM(N197:N206)</f>
        <v>0</v>
      </c>
      <c r="O196" s="418">
        <f t="shared" ref="O196" si="68">SUM(O197:O206)</f>
        <v>0</v>
      </c>
      <c r="P196" s="418">
        <f t="shared" ref="P196" si="69">SUM(P197:P206)</f>
        <v>0</v>
      </c>
      <c r="Q196" s="395" t="str">
        <f t="shared" si="42"/>
        <v>ok</v>
      </c>
      <c r="R196" s="410"/>
      <c r="S196" s="411"/>
      <c r="T196" s="412"/>
      <c r="U196" s="410"/>
      <c r="V196" s="411"/>
      <c r="W196" s="412"/>
      <c r="X196" s="410"/>
      <c r="Y196" s="411"/>
      <c r="Z196" s="412"/>
      <c r="AA196" s="410"/>
      <c r="AB196" s="411"/>
      <c r="AC196" s="412"/>
      <c r="AD196" s="410"/>
      <c r="AE196" s="411"/>
      <c r="AF196" s="412"/>
      <c r="AG196" s="410"/>
      <c r="AH196" s="411"/>
      <c r="AI196" s="412"/>
      <c r="AJ196" s="410"/>
      <c r="AK196" s="411"/>
      <c r="AL196" s="412"/>
      <c r="AM196" s="410"/>
      <c r="AN196" s="411"/>
      <c r="AO196" s="412"/>
      <c r="AP196" s="410"/>
      <c r="AQ196" s="411"/>
      <c r="AR196" s="412"/>
      <c r="AS196" s="410"/>
      <c r="AT196" s="411"/>
      <c r="AU196" s="412"/>
      <c r="AV196" s="410"/>
      <c r="AW196" s="411"/>
      <c r="AX196" s="412"/>
      <c r="AY196" s="410"/>
      <c r="AZ196" s="411"/>
      <c r="BA196" s="412"/>
      <c r="BB196" s="13"/>
      <c r="BC196" s="413"/>
      <c r="BD196" s="414"/>
      <c r="BE196" s="13"/>
      <c r="BF196" s="413"/>
      <c r="BG196" s="414"/>
      <c r="BH196" s="13"/>
      <c r="BI196" s="413"/>
      <c r="BJ196" s="414"/>
      <c r="BL196" s="415"/>
    </row>
    <row r="197" spans="1:64" ht="14.5" outlineLevel="1" x14ac:dyDescent="0.35">
      <c r="A197" s="13"/>
      <c r="B197" s="340" t="str">
        <f>'Budget - P1'!B82</f>
        <v>P1.D.01</v>
      </c>
      <c r="C197" s="267">
        <f>'Budget - P1'!C82</f>
        <v>0</v>
      </c>
      <c r="D197" s="329">
        <f>'Budget - P1'!D82</f>
        <v>0</v>
      </c>
      <c r="E197" s="267">
        <f>'Budget - P1'!E82</f>
        <v>0</v>
      </c>
      <c r="F197" s="319">
        <f>'Budget - P1'!F82</f>
        <v>0</v>
      </c>
      <c r="G197" s="23">
        <f>'Budget - P1'!G82</f>
        <v>0</v>
      </c>
      <c r="H197" s="30">
        <f>'Budget - P1'!H82</f>
        <v>0</v>
      </c>
      <c r="I197" s="23">
        <f>'Budget - P1'!I82</f>
        <v>0</v>
      </c>
      <c r="J197" s="201">
        <f>'Budget - P1'!J82</f>
        <v>0</v>
      </c>
      <c r="K197" s="24">
        <f>'Budget - P1'!K82</f>
        <v>0</v>
      </c>
      <c r="L197" s="205">
        <f>'Budget - P1'!L82</f>
        <v>0</v>
      </c>
      <c r="M197" s="13"/>
      <c r="N197" s="177"/>
      <c r="O197" s="177"/>
      <c r="P197" s="177"/>
      <c r="Q197" s="395" t="str">
        <f t="shared" si="42"/>
        <v>ok</v>
      </c>
      <c r="R197" s="177"/>
      <c r="S197" s="169"/>
      <c r="T197" s="178"/>
      <c r="U197" s="177"/>
      <c r="V197" s="169"/>
      <c r="W197" s="178"/>
      <c r="X197" s="177"/>
      <c r="Y197" s="169"/>
      <c r="Z197" s="178"/>
      <c r="AA197" s="177"/>
      <c r="AB197" s="169"/>
      <c r="AC197" s="178"/>
      <c r="AD197" s="177"/>
      <c r="AE197" s="169"/>
      <c r="AF197" s="178"/>
      <c r="AG197" s="177"/>
      <c r="AH197" s="169"/>
      <c r="AI197" s="178"/>
      <c r="AJ197" s="177"/>
      <c r="AK197" s="169"/>
      <c r="AL197" s="178"/>
      <c r="AM197" s="177"/>
      <c r="AN197" s="169"/>
      <c r="AO197" s="178"/>
      <c r="AP197" s="177"/>
      <c r="AQ197" s="169"/>
      <c r="AR197" s="178"/>
      <c r="AS197" s="177"/>
      <c r="AT197" s="169"/>
      <c r="AU197" s="178"/>
      <c r="AV197" s="177"/>
      <c r="AW197" s="169"/>
      <c r="AX197" s="178"/>
      <c r="AY197" s="177"/>
      <c r="AZ197" s="169"/>
      <c r="BA197" s="178"/>
      <c r="BB197" s="13"/>
      <c r="BC197" s="26"/>
      <c r="BD197" s="27"/>
      <c r="BE197" s="13"/>
      <c r="BF197" s="26"/>
      <c r="BG197" s="27"/>
      <c r="BH197" s="13"/>
      <c r="BI197" s="26"/>
      <c r="BJ197" s="27"/>
      <c r="BL197" s="43"/>
    </row>
    <row r="198" spans="1:64" ht="14.5" outlineLevel="1" x14ac:dyDescent="0.35">
      <c r="A198" s="13"/>
      <c r="B198" s="340" t="str">
        <f>'Budget - P1'!B83</f>
        <v>P1.D.02</v>
      </c>
      <c r="C198" s="267">
        <f>'Budget - P1'!C83</f>
        <v>0</v>
      </c>
      <c r="D198" s="329">
        <f>'Budget - P1'!D83</f>
        <v>0</v>
      </c>
      <c r="E198" s="267">
        <f>'Budget - P1'!E83</f>
        <v>0</v>
      </c>
      <c r="F198" s="319">
        <f>'Budget - P1'!F83</f>
        <v>0</v>
      </c>
      <c r="G198" s="23">
        <f>'Budget - P1'!G83</f>
        <v>0</v>
      </c>
      <c r="H198" s="30">
        <f>'Budget - P1'!H83</f>
        <v>0</v>
      </c>
      <c r="I198" s="23">
        <f>'Budget - P1'!I83</f>
        <v>0</v>
      </c>
      <c r="J198" s="201">
        <f>'Budget - P1'!J83</f>
        <v>0</v>
      </c>
      <c r="K198" s="24">
        <f>'Budget - P1'!K83</f>
        <v>0</v>
      </c>
      <c r="L198" s="205">
        <f>'Budget - P1'!L83</f>
        <v>0</v>
      </c>
      <c r="M198" s="13"/>
      <c r="N198" s="177"/>
      <c r="O198" s="177"/>
      <c r="P198" s="177"/>
      <c r="Q198" s="395" t="str">
        <f t="shared" si="42"/>
        <v>ok</v>
      </c>
      <c r="R198" s="177"/>
      <c r="S198" s="169"/>
      <c r="T198" s="178"/>
      <c r="U198" s="177"/>
      <c r="V198" s="169"/>
      <c r="W198" s="178"/>
      <c r="X198" s="177"/>
      <c r="Y198" s="169"/>
      <c r="Z198" s="178"/>
      <c r="AA198" s="177"/>
      <c r="AB198" s="169"/>
      <c r="AC198" s="178"/>
      <c r="AD198" s="177"/>
      <c r="AE198" s="169"/>
      <c r="AF198" s="178"/>
      <c r="AG198" s="177"/>
      <c r="AH198" s="169"/>
      <c r="AI198" s="178"/>
      <c r="AJ198" s="177"/>
      <c r="AK198" s="169"/>
      <c r="AL198" s="178"/>
      <c r="AM198" s="177"/>
      <c r="AN198" s="169"/>
      <c r="AO198" s="178"/>
      <c r="AP198" s="177"/>
      <c r="AQ198" s="169"/>
      <c r="AR198" s="178"/>
      <c r="AS198" s="177"/>
      <c r="AT198" s="169"/>
      <c r="AU198" s="178"/>
      <c r="AV198" s="177"/>
      <c r="AW198" s="169"/>
      <c r="AX198" s="178"/>
      <c r="AY198" s="177"/>
      <c r="AZ198" s="169"/>
      <c r="BA198" s="178"/>
      <c r="BB198" s="13"/>
      <c r="BC198" s="26"/>
      <c r="BD198" s="27"/>
      <c r="BE198" s="13"/>
      <c r="BF198" s="26"/>
      <c r="BG198" s="27"/>
      <c r="BH198" s="13"/>
      <c r="BI198" s="26"/>
      <c r="BJ198" s="27"/>
      <c r="BL198" s="43"/>
    </row>
    <row r="199" spans="1:64" ht="14.5" outlineLevel="1" x14ac:dyDescent="0.35">
      <c r="A199" s="13"/>
      <c r="B199" s="340" t="str">
        <f>'Budget - P1'!B84</f>
        <v>P1.D.03</v>
      </c>
      <c r="C199" s="267">
        <f>'Budget - P1'!C84</f>
        <v>0</v>
      </c>
      <c r="D199" s="329">
        <f>'Budget - P1'!D84</f>
        <v>0</v>
      </c>
      <c r="E199" s="267">
        <f>'Budget - P1'!E84</f>
        <v>0</v>
      </c>
      <c r="F199" s="319">
        <f>'Budget - P1'!F84</f>
        <v>0</v>
      </c>
      <c r="G199" s="23">
        <f>'Budget - P1'!G84</f>
        <v>0</v>
      </c>
      <c r="H199" s="30">
        <f>'Budget - P1'!H84</f>
        <v>0</v>
      </c>
      <c r="I199" s="23">
        <f>'Budget - P1'!I84</f>
        <v>0</v>
      </c>
      <c r="J199" s="201">
        <f>'Budget - P1'!J84</f>
        <v>0</v>
      </c>
      <c r="K199" s="24">
        <f>'Budget - P1'!K84</f>
        <v>0</v>
      </c>
      <c r="L199" s="205">
        <f>'Budget - P1'!L84</f>
        <v>0</v>
      </c>
      <c r="M199" s="13"/>
      <c r="N199" s="177"/>
      <c r="O199" s="177"/>
      <c r="P199" s="177"/>
      <c r="Q199" s="395" t="str">
        <f t="shared" si="42"/>
        <v>ok</v>
      </c>
      <c r="R199" s="177"/>
      <c r="S199" s="169"/>
      <c r="T199" s="178"/>
      <c r="U199" s="177"/>
      <c r="V199" s="169"/>
      <c r="W199" s="178"/>
      <c r="X199" s="177"/>
      <c r="Y199" s="169"/>
      <c r="Z199" s="178"/>
      <c r="AA199" s="177"/>
      <c r="AB199" s="169"/>
      <c r="AC199" s="178"/>
      <c r="AD199" s="177"/>
      <c r="AE199" s="169"/>
      <c r="AF199" s="178"/>
      <c r="AG199" s="177"/>
      <c r="AH199" s="169"/>
      <c r="AI199" s="178"/>
      <c r="AJ199" s="177"/>
      <c r="AK199" s="169"/>
      <c r="AL199" s="178"/>
      <c r="AM199" s="177"/>
      <c r="AN199" s="169"/>
      <c r="AO199" s="178"/>
      <c r="AP199" s="177"/>
      <c r="AQ199" s="169"/>
      <c r="AR199" s="178"/>
      <c r="AS199" s="177"/>
      <c r="AT199" s="169"/>
      <c r="AU199" s="178"/>
      <c r="AV199" s="177"/>
      <c r="AW199" s="169"/>
      <c r="AX199" s="178"/>
      <c r="AY199" s="177"/>
      <c r="AZ199" s="169"/>
      <c r="BA199" s="178"/>
      <c r="BB199" s="13"/>
      <c r="BC199" s="26"/>
      <c r="BD199" s="27"/>
      <c r="BE199" s="13"/>
      <c r="BF199" s="26"/>
      <c r="BG199" s="27"/>
      <c r="BH199" s="13"/>
      <c r="BI199" s="26"/>
      <c r="BJ199" s="27"/>
      <c r="BL199" s="43"/>
    </row>
    <row r="200" spans="1:64" ht="14.5" outlineLevel="1" x14ac:dyDescent="0.35">
      <c r="A200" s="13"/>
      <c r="B200" s="340" t="str">
        <f>'Budget - P1'!B85</f>
        <v>P1.D.04</v>
      </c>
      <c r="C200" s="267">
        <f>'Budget - P1'!C85</f>
        <v>0</v>
      </c>
      <c r="D200" s="329">
        <f>'Budget - P1'!D85</f>
        <v>0</v>
      </c>
      <c r="E200" s="267">
        <f>'Budget - P1'!E85</f>
        <v>0</v>
      </c>
      <c r="F200" s="319">
        <f>'Budget - P1'!F85</f>
        <v>0</v>
      </c>
      <c r="G200" s="23">
        <f>'Budget - P1'!G85</f>
        <v>0</v>
      </c>
      <c r="H200" s="30">
        <f>'Budget - P1'!H85</f>
        <v>0</v>
      </c>
      <c r="I200" s="23">
        <f>'Budget - P1'!I85</f>
        <v>0</v>
      </c>
      <c r="J200" s="201">
        <f>'Budget - P1'!J85</f>
        <v>0</v>
      </c>
      <c r="K200" s="24">
        <f>'Budget - P1'!K85</f>
        <v>0</v>
      </c>
      <c r="L200" s="205">
        <f>'Budget - P1'!L85</f>
        <v>0</v>
      </c>
      <c r="M200" s="13"/>
      <c r="N200" s="177"/>
      <c r="O200" s="177"/>
      <c r="P200" s="177"/>
      <c r="Q200" s="395" t="str">
        <f t="shared" si="42"/>
        <v>ok</v>
      </c>
      <c r="R200" s="177"/>
      <c r="S200" s="169"/>
      <c r="T200" s="178"/>
      <c r="U200" s="177"/>
      <c r="V200" s="169"/>
      <c r="W200" s="178"/>
      <c r="X200" s="177"/>
      <c r="Y200" s="169"/>
      <c r="Z200" s="178"/>
      <c r="AA200" s="177"/>
      <c r="AB200" s="169"/>
      <c r="AC200" s="178"/>
      <c r="AD200" s="177"/>
      <c r="AE200" s="169"/>
      <c r="AF200" s="178"/>
      <c r="AG200" s="177"/>
      <c r="AH200" s="169"/>
      <c r="AI200" s="178"/>
      <c r="AJ200" s="177"/>
      <c r="AK200" s="169"/>
      <c r="AL200" s="178"/>
      <c r="AM200" s="177"/>
      <c r="AN200" s="169"/>
      <c r="AO200" s="178"/>
      <c r="AP200" s="177"/>
      <c r="AQ200" s="169"/>
      <c r="AR200" s="178"/>
      <c r="AS200" s="177"/>
      <c r="AT200" s="169"/>
      <c r="AU200" s="178"/>
      <c r="AV200" s="177"/>
      <c r="AW200" s="169"/>
      <c r="AX200" s="178"/>
      <c r="AY200" s="177"/>
      <c r="AZ200" s="169"/>
      <c r="BA200" s="178"/>
      <c r="BB200" s="13"/>
      <c r="BC200" s="26"/>
      <c r="BD200" s="27"/>
      <c r="BE200" s="13"/>
      <c r="BF200" s="26"/>
      <c r="BG200" s="27"/>
      <c r="BH200" s="13"/>
      <c r="BI200" s="26"/>
      <c r="BJ200" s="27"/>
      <c r="BL200" s="43"/>
    </row>
    <row r="201" spans="1:64" ht="14.5" outlineLevel="1" x14ac:dyDescent="0.35">
      <c r="A201" s="13"/>
      <c r="B201" s="340" t="str">
        <f>'Budget - P1'!B86</f>
        <v>P1.D.05</v>
      </c>
      <c r="C201" s="267">
        <f>'Budget - P1'!C86</f>
        <v>0</v>
      </c>
      <c r="D201" s="329">
        <f>'Budget - P1'!D86</f>
        <v>0</v>
      </c>
      <c r="E201" s="267">
        <f>'Budget - P1'!E86</f>
        <v>0</v>
      </c>
      <c r="F201" s="319">
        <f>'Budget - P1'!F86</f>
        <v>0</v>
      </c>
      <c r="G201" s="23">
        <f>'Budget - P1'!G86</f>
        <v>0</v>
      </c>
      <c r="H201" s="30">
        <f>'Budget - P1'!H86</f>
        <v>0</v>
      </c>
      <c r="I201" s="23">
        <f>'Budget - P1'!I86</f>
        <v>0</v>
      </c>
      <c r="J201" s="201">
        <f>'Budget - P1'!J86</f>
        <v>0</v>
      </c>
      <c r="K201" s="24">
        <f>'Budget - P1'!K86</f>
        <v>0</v>
      </c>
      <c r="L201" s="205">
        <f>'Budget - P1'!L86</f>
        <v>0</v>
      </c>
      <c r="M201" s="13"/>
      <c r="N201" s="177"/>
      <c r="O201" s="177"/>
      <c r="P201" s="177"/>
      <c r="Q201" s="395" t="str">
        <f t="shared" si="42"/>
        <v>ok</v>
      </c>
      <c r="R201" s="177"/>
      <c r="S201" s="169"/>
      <c r="T201" s="178"/>
      <c r="U201" s="177"/>
      <c r="V201" s="169"/>
      <c r="W201" s="178"/>
      <c r="X201" s="177"/>
      <c r="Y201" s="169"/>
      <c r="Z201" s="178"/>
      <c r="AA201" s="177"/>
      <c r="AB201" s="169"/>
      <c r="AC201" s="178"/>
      <c r="AD201" s="177"/>
      <c r="AE201" s="169"/>
      <c r="AF201" s="178"/>
      <c r="AG201" s="177"/>
      <c r="AH201" s="169"/>
      <c r="AI201" s="178"/>
      <c r="AJ201" s="177"/>
      <c r="AK201" s="169"/>
      <c r="AL201" s="178"/>
      <c r="AM201" s="177"/>
      <c r="AN201" s="169"/>
      <c r="AO201" s="178"/>
      <c r="AP201" s="177"/>
      <c r="AQ201" s="169"/>
      <c r="AR201" s="178"/>
      <c r="AS201" s="177"/>
      <c r="AT201" s="169"/>
      <c r="AU201" s="178"/>
      <c r="AV201" s="177"/>
      <c r="AW201" s="169"/>
      <c r="AX201" s="178"/>
      <c r="AY201" s="177"/>
      <c r="AZ201" s="169"/>
      <c r="BA201" s="178"/>
      <c r="BB201" s="13"/>
      <c r="BC201" s="26"/>
      <c r="BD201" s="27"/>
      <c r="BE201" s="13"/>
      <c r="BF201" s="26"/>
      <c r="BG201" s="27"/>
      <c r="BH201" s="13"/>
      <c r="BI201" s="26"/>
      <c r="BJ201" s="27"/>
      <c r="BL201" s="43"/>
    </row>
    <row r="202" spans="1:64" ht="14.5" outlineLevel="1" x14ac:dyDescent="0.35">
      <c r="A202" s="13"/>
      <c r="B202" s="340" t="str">
        <f>'Budget - P1'!B87</f>
        <v>P1.D.06</v>
      </c>
      <c r="C202" s="267">
        <f>'Budget - P1'!C87</f>
        <v>0</v>
      </c>
      <c r="D202" s="329">
        <f>'Budget - P1'!D87</f>
        <v>0</v>
      </c>
      <c r="E202" s="267">
        <f>'Budget - P1'!E87</f>
        <v>0</v>
      </c>
      <c r="F202" s="319">
        <f>'Budget - P1'!F87</f>
        <v>0</v>
      </c>
      <c r="G202" s="23">
        <f>'Budget - P1'!G87</f>
        <v>0</v>
      </c>
      <c r="H202" s="30">
        <f>'Budget - P1'!H87</f>
        <v>0</v>
      </c>
      <c r="I202" s="23">
        <f>'Budget - P1'!I87</f>
        <v>0</v>
      </c>
      <c r="J202" s="201">
        <f>'Budget - P1'!J87</f>
        <v>0</v>
      </c>
      <c r="K202" s="24">
        <f>'Budget - P1'!K87</f>
        <v>0</v>
      </c>
      <c r="L202" s="205">
        <f>'Budget - P1'!L87</f>
        <v>0</v>
      </c>
      <c r="M202" s="13"/>
      <c r="N202" s="177"/>
      <c r="O202" s="177"/>
      <c r="P202" s="177"/>
      <c r="Q202" s="395" t="str">
        <f t="shared" si="42"/>
        <v>ok</v>
      </c>
      <c r="R202" s="177"/>
      <c r="S202" s="169"/>
      <c r="T202" s="178"/>
      <c r="U202" s="177"/>
      <c r="V202" s="169"/>
      <c r="W202" s="178"/>
      <c r="X202" s="177"/>
      <c r="Y202" s="169"/>
      <c r="Z202" s="178"/>
      <c r="AA202" s="177"/>
      <c r="AB202" s="169"/>
      <c r="AC202" s="178"/>
      <c r="AD202" s="177"/>
      <c r="AE202" s="169"/>
      <c r="AF202" s="178"/>
      <c r="AG202" s="177"/>
      <c r="AH202" s="169"/>
      <c r="AI202" s="178"/>
      <c r="AJ202" s="177"/>
      <c r="AK202" s="169"/>
      <c r="AL202" s="178"/>
      <c r="AM202" s="177"/>
      <c r="AN202" s="169"/>
      <c r="AO202" s="178"/>
      <c r="AP202" s="177"/>
      <c r="AQ202" s="169"/>
      <c r="AR202" s="178"/>
      <c r="AS202" s="177"/>
      <c r="AT202" s="169"/>
      <c r="AU202" s="178"/>
      <c r="AV202" s="177"/>
      <c r="AW202" s="169"/>
      <c r="AX202" s="178"/>
      <c r="AY202" s="177"/>
      <c r="AZ202" s="169"/>
      <c r="BA202" s="178"/>
      <c r="BB202" s="13"/>
      <c r="BC202" s="26"/>
      <c r="BD202" s="27"/>
      <c r="BE202" s="13"/>
      <c r="BF202" s="26"/>
      <c r="BG202" s="27"/>
      <c r="BH202" s="13"/>
      <c r="BI202" s="26"/>
      <c r="BJ202" s="27"/>
      <c r="BL202" s="43"/>
    </row>
    <row r="203" spans="1:64" ht="14.5" outlineLevel="1" x14ac:dyDescent="0.35">
      <c r="A203" s="13"/>
      <c r="B203" s="340" t="str">
        <f>'Budget - P1'!B88</f>
        <v>P1.D.07</v>
      </c>
      <c r="C203" s="267">
        <f>'Budget - P1'!C88</f>
        <v>0</v>
      </c>
      <c r="D203" s="329">
        <f>'Budget - P1'!D88</f>
        <v>0</v>
      </c>
      <c r="E203" s="267">
        <f>'Budget - P1'!E88</f>
        <v>0</v>
      </c>
      <c r="F203" s="319">
        <f>'Budget - P1'!F88</f>
        <v>0</v>
      </c>
      <c r="G203" s="23">
        <f>'Budget - P1'!G88</f>
        <v>0</v>
      </c>
      <c r="H203" s="30">
        <f>'Budget - P1'!H88</f>
        <v>0</v>
      </c>
      <c r="I203" s="23">
        <f>'Budget - P1'!I88</f>
        <v>0</v>
      </c>
      <c r="J203" s="201">
        <f>'Budget - P1'!J88</f>
        <v>0</v>
      </c>
      <c r="K203" s="24">
        <f>'Budget - P1'!K88</f>
        <v>0</v>
      </c>
      <c r="L203" s="205">
        <f>'Budget - P1'!L88</f>
        <v>0</v>
      </c>
      <c r="M203" s="13"/>
      <c r="N203" s="177"/>
      <c r="O203" s="177"/>
      <c r="P203" s="177"/>
      <c r="Q203" s="395" t="str">
        <f t="shared" si="42"/>
        <v>ok</v>
      </c>
      <c r="R203" s="177"/>
      <c r="S203" s="169"/>
      <c r="T203" s="178"/>
      <c r="U203" s="177"/>
      <c r="V203" s="169"/>
      <c r="W203" s="178"/>
      <c r="X203" s="177"/>
      <c r="Y203" s="169"/>
      <c r="Z203" s="178"/>
      <c r="AA203" s="177"/>
      <c r="AB203" s="169"/>
      <c r="AC203" s="178"/>
      <c r="AD203" s="177"/>
      <c r="AE203" s="169"/>
      <c r="AF203" s="178"/>
      <c r="AG203" s="177"/>
      <c r="AH203" s="169"/>
      <c r="AI203" s="178"/>
      <c r="AJ203" s="177"/>
      <c r="AK203" s="169"/>
      <c r="AL203" s="178"/>
      <c r="AM203" s="177"/>
      <c r="AN203" s="169"/>
      <c r="AO203" s="178"/>
      <c r="AP203" s="177"/>
      <c r="AQ203" s="169"/>
      <c r="AR203" s="178"/>
      <c r="AS203" s="177"/>
      <c r="AT203" s="169"/>
      <c r="AU203" s="178"/>
      <c r="AV203" s="177"/>
      <c r="AW203" s="169"/>
      <c r="AX203" s="178"/>
      <c r="AY203" s="177"/>
      <c r="AZ203" s="169"/>
      <c r="BA203" s="178"/>
      <c r="BB203" s="13"/>
      <c r="BC203" s="26"/>
      <c r="BD203" s="27"/>
      <c r="BE203" s="13"/>
      <c r="BF203" s="26"/>
      <c r="BG203" s="27"/>
      <c r="BH203" s="13"/>
      <c r="BI203" s="26"/>
      <c r="BJ203" s="27"/>
      <c r="BL203" s="43"/>
    </row>
    <row r="204" spans="1:64" ht="14.5" outlineLevel="1" x14ac:dyDescent="0.35">
      <c r="A204" s="13"/>
      <c r="B204" s="340" t="str">
        <f>'Budget - P1'!B89</f>
        <v>P1.D.08</v>
      </c>
      <c r="C204" s="267">
        <f>'Budget - P1'!C89</f>
        <v>0</v>
      </c>
      <c r="D204" s="329">
        <f>'Budget - P1'!D89</f>
        <v>0</v>
      </c>
      <c r="E204" s="267">
        <f>'Budget - P1'!E89</f>
        <v>0</v>
      </c>
      <c r="F204" s="319">
        <f>'Budget - P1'!F89</f>
        <v>0</v>
      </c>
      <c r="G204" s="23">
        <f>'Budget - P1'!G89</f>
        <v>0</v>
      </c>
      <c r="H204" s="30">
        <f>'Budget - P1'!H89</f>
        <v>0</v>
      </c>
      <c r="I204" s="23">
        <f>'Budget - P1'!I89</f>
        <v>0</v>
      </c>
      <c r="J204" s="201">
        <f>'Budget - P1'!J89</f>
        <v>0</v>
      </c>
      <c r="K204" s="24">
        <f>'Budget - P1'!K89</f>
        <v>0</v>
      </c>
      <c r="L204" s="205">
        <f>'Budget - P1'!L89</f>
        <v>0</v>
      </c>
      <c r="M204" s="13"/>
      <c r="N204" s="177"/>
      <c r="O204" s="177"/>
      <c r="P204" s="177"/>
      <c r="Q204" s="395" t="str">
        <f t="shared" si="42"/>
        <v>ok</v>
      </c>
      <c r="R204" s="177"/>
      <c r="S204" s="169"/>
      <c r="T204" s="178"/>
      <c r="U204" s="177"/>
      <c r="V204" s="169"/>
      <c r="W204" s="178"/>
      <c r="X204" s="177"/>
      <c r="Y204" s="169"/>
      <c r="Z204" s="178"/>
      <c r="AA204" s="177"/>
      <c r="AB204" s="169"/>
      <c r="AC204" s="178"/>
      <c r="AD204" s="177"/>
      <c r="AE204" s="169"/>
      <c r="AF204" s="178"/>
      <c r="AG204" s="177"/>
      <c r="AH204" s="169"/>
      <c r="AI204" s="178"/>
      <c r="AJ204" s="177"/>
      <c r="AK204" s="169"/>
      <c r="AL204" s="178"/>
      <c r="AM204" s="177"/>
      <c r="AN204" s="169"/>
      <c r="AO204" s="178"/>
      <c r="AP204" s="177"/>
      <c r="AQ204" s="169"/>
      <c r="AR204" s="178"/>
      <c r="AS204" s="177"/>
      <c r="AT204" s="169"/>
      <c r="AU204" s="178"/>
      <c r="AV204" s="177"/>
      <c r="AW204" s="169"/>
      <c r="AX204" s="178"/>
      <c r="AY204" s="177"/>
      <c r="AZ204" s="169"/>
      <c r="BA204" s="178"/>
      <c r="BB204" s="13"/>
      <c r="BC204" s="26"/>
      <c r="BD204" s="27"/>
      <c r="BE204" s="13"/>
      <c r="BF204" s="26"/>
      <c r="BG204" s="27"/>
      <c r="BH204" s="13"/>
      <c r="BI204" s="26"/>
      <c r="BJ204" s="27"/>
      <c r="BL204" s="43"/>
    </row>
    <row r="205" spans="1:64" ht="14.5" outlineLevel="1" x14ac:dyDescent="0.35">
      <c r="A205" s="13"/>
      <c r="B205" s="340" t="str">
        <f>'Budget - P1'!B90</f>
        <v>P1.D.09</v>
      </c>
      <c r="C205" s="267">
        <f>'Budget - P1'!C90</f>
        <v>0</v>
      </c>
      <c r="D205" s="329">
        <f>'Budget - P1'!D90</f>
        <v>0</v>
      </c>
      <c r="E205" s="267">
        <f>'Budget - P1'!E90</f>
        <v>0</v>
      </c>
      <c r="F205" s="319">
        <f>'Budget - P1'!F90</f>
        <v>0</v>
      </c>
      <c r="G205" s="23">
        <f>'Budget - P1'!G90</f>
        <v>0</v>
      </c>
      <c r="H205" s="30">
        <f>'Budget - P1'!H90</f>
        <v>0</v>
      </c>
      <c r="I205" s="23">
        <f>'Budget - P1'!I90</f>
        <v>0</v>
      </c>
      <c r="J205" s="201">
        <f>'Budget - P1'!J90</f>
        <v>0</v>
      </c>
      <c r="K205" s="24">
        <f>'Budget - P1'!K90</f>
        <v>0</v>
      </c>
      <c r="L205" s="205">
        <f>'Budget - P1'!L90</f>
        <v>0</v>
      </c>
      <c r="M205" s="13"/>
      <c r="N205" s="177"/>
      <c r="O205" s="177"/>
      <c r="P205" s="177"/>
      <c r="Q205" s="395" t="str">
        <f t="shared" si="42"/>
        <v>ok</v>
      </c>
      <c r="R205" s="177"/>
      <c r="S205" s="169"/>
      <c r="T205" s="178"/>
      <c r="U205" s="177"/>
      <c r="V205" s="169"/>
      <c r="W205" s="178"/>
      <c r="X205" s="177"/>
      <c r="Y205" s="169"/>
      <c r="Z205" s="178"/>
      <c r="AA205" s="177"/>
      <c r="AB205" s="169"/>
      <c r="AC205" s="178"/>
      <c r="AD205" s="177"/>
      <c r="AE205" s="169"/>
      <c r="AF205" s="178"/>
      <c r="AG205" s="177"/>
      <c r="AH205" s="169"/>
      <c r="AI205" s="178"/>
      <c r="AJ205" s="177"/>
      <c r="AK205" s="169"/>
      <c r="AL205" s="178"/>
      <c r="AM205" s="177"/>
      <c r="AN205" s="169"/>
      <c r="AO205" s="178"/>
      <c r="AP205" s="177"/>
      <c r="AQ205" s="169"/>
      <c r="AR205" s="178"/>
      <c r="AS205" s="177"/>
      <c r="AT205" s="169"/>
      <c r="AU205" s="178"/>
      <c r="AV205" s="177"/>
      <c r="AW205" s="169"/>
      <c r="AX205" s="178"/>
      <c r="AY205" s="177"/>
      <c r="AZ205" s="169"/>
      <c r="BA205" s="178"/>
      <c r="BB205" s="13"/>
      <c r="BC205" s="26"/>
      <c r="BD205" s="27"/>
      <c r="BE205" s="13"/>
      <c r="BF205" s="26"/>
      <c r="BG205" s="27"/>
      <c r="BH205" s="13"/>
      <c r="BI205" s="26"/>
      <c r="BJ205" s="27"/>
      <c r="BL205" s="43"/>
    </row>
    <row r="206" spans="1:64" ht="14.5" outlineLevel="1" x14ac:dyDescent="0.35">
      <c r="A206" s="13"/>
      <c r="B206" s="340" t="str">
        <f>'Budget - P1'!B91</f>
        <v>P1.D.10</v>
      </c>
      <c r="C206" s="267">
        <f>'Budget - P1'!C91</f>
        <v>0</v>
      </c>
      <c r="D206" s="329">
        <f>'Budget - P1'!D91</f>
        <v>0</v>
      </c>
      <c r="E206" s="267">
        <f>'Budget - P1'!E91</f>
        <v>0</v>
      </c>
      <c r="F206" s="319">
        <f>'Budget - P1'!F91</f>
        <v>0</v>
      </c>
      <c r="G206" s="23">
        <f>'Budget - P1'!G91</f>
        <v>0</v>
      </c>
      <c r="H206" s="30">
        <f>'Budget - P1'!H91</f>
        <v>0</v>
      </c>
      <c r="I206" s="23">
        <f>'Budget - P1'!I91</f>
        <v>0</v>
      </c>
      <c r="J206" s="201">
        <f>'Budget - P1'!J91</f>
        <v>0</v>
      </c>
      <c r="K206" s="24">
        <f>'Budget - P1'!K91</f>
        <v>0</v>
      </c>
      <c r="L206" s="205">
        <f>'Budget - P1'!L91</f>
        <v>0</v>
      </c>
      <c r="M206" s="13"/>
      <c r="N206" s="177"/>
      <c r="O206" s="177"/>
      <c r="P206" s="177"/>
      <c r="Q206" s="395" t="str">
        <f t="shared" si="42"/>
        <v>ok</v>
      </c>
      <c r="R206" s="177"/>
      <c r="S206" s="169"/>
      <c r="T206" s="178"/>
      <c r="U206" s="177"/>
      <c r="V206" s="169"/>
      <c r="W206" s="178"/>
      <c r="X206" s="177"/>
      <c r="Y206" s="169"/>
      <c r="Z206" s="178"/>
      <c r="AA206" s="177"/>
      <c r="AB206" s="169"/>
      <c r="AC206" s="178"/>
      <c r="AD206" s="177"/>
      <c r="AE206" s="169"/>
      <c r="AF206" s="178"/>
      <c r="AG206" s="177"/>
      <c r="AH206" s="169"/>
      <c r="AI206" s="178"/>
      <c r="AJ206" s="177"/>
      <c r="AK206" s="169"/>
      <c r="AL206" s="178"/>
      <c r="AM206" s="177"/>
      <c r="AN206" s="169"/>
      <c r="AO206" s="178"/>
      <c r="AP206" s="177"/>
      <c r="AQ206" s="169"/>
      <c r="AR206" s="178"/>
      <c r="AS206" s="177"/>
      <c r="AT206" s="169"/>
      <c r="AU206" s="178"/>
      <c r="AV206" s="177"/>
      <c r="AW206" s="169"/>
      <c r="AX206" s="178"/>
      <c r="AY206" s="177"/>
      <c r="AZ206" s="169"/>
      <c r="BA206" s="178"/>
      <c r="BB206" s="13"/>
      <c r="BC206" s="26"/>
      <c r="BD206" s="27"/>
      <c r="BE206" s="13"/>
      <c r="BF206" s="26"/>
      <c r="BG206" s="27"/>
      <c r="BH206" s="13"/>
      <c r="BI206" s="26"/>
      <c r="BJ206" s="27"/>
      <c r="BL206" s="43"/>
    </row>
    <row r="207" spans="1:64" ht="15" customHeight="1" x14ac:dyDescent="0.35">
      <c r="A207" s="13"/>
      <c r="B207" s="416" t="str">
        <f>CONCATENATE('Budget - P2'!D2," - ",'Budget consortium'!B184)</f>
        <v>Partner 2 - D. FRAIS DE VOYAGE ET DE SUBSISTANCE (TRAVEL &amp; SUBSISTENCE)</v>
      </c>
      <c r="C207" s="417"/>
      <c r="D207" s="417"/>
      <c r="E207" s="417"/>
      <c r="F207" s="417"/>
      <c r="G207" s="417"/>
      <c r="H207" s="417"/>
      <c r="I207" s="417"/>
      <c r="J207" s="417"/>
      <c r="K207" s="417"/>
      <c r="L207" s="418">
        <f>SUM(L208:L217)</f>
        <v>0</v>
      </c>
      <c r="M207" s="20"/>
      <c r="N207" s="418">
        <f t="shared" ref="N207" si="70">SUM(N208:N217)</f>
        <v>0</v>
      </c>
      <c r="O207" s="418">
        <f t="shared" ref="O207" si="71">SUM(O208:O217)</f>
        <v>0</v>
      </c>
      <c r="P207" s="418">
        <f t="shared" ref="P207" si="72">SUM(P208:P217)</f>
        <v>0</v>
      </c>
      <c r="Q207" s="395" t="str">
        <f t="shared" si="42"/>
        <v>ok</v>
      </c>
      <c r="R207" s="410"/>
      <c r="S207" s="411"/>
      <c r="T207" s="412"/>
      <c r="U207" s="410"/>
      <c r="V207" s="411"/>
      <c r="W207" s="412"/>
      <c r="X207" s="410"/>
      <c r="Y207" s="411"/>
      <c r="Z207" s="412"/>
      <c r="AA207" s="410"/>
      <c r="AB207" s="411"/>
      <c r="AC207" s="412"/>
      <c r="AD207" s="410"/>
      <c r="AE207" s="411"/>
      <c r="AF207" s="412"/>
      <c r="AG207" s="410"/>
      <c r="AH207" s="411"/>
      <c r="AI207" s="412"/>
      <c r="AJ207" s="410"/>
      <c r="AK207" s="411"/>
      <c r="AL207" s="412"/>
      <c r="AM207" s="410"/>
      <c r="AN207" s="411"/>
      <c r="AO207" s="412"/>
      <c r="AP207" s="410"/>
      <c r="AQ207" s="411"/>
      <c r="AR207" s="412"/>
      <c r="AS207" s="410"/>
      <c r="AT207" s="411"/>
      <c r="AU207" s="412"/>
      <c r="AV207" s="410"/>
      <c r="AW207" s="411"/>
      <c r="AX207" s="412"/>
      <c r="AY207" s="410"/>
      <c r="AZ207" s="411"/>
      <c r="BA207" s="412"/>
      <c r="BB207" s="13"/>
      <c r="BC207" s="413"/>
      <c r="BD207" s="414"/>
      <c r="BE207" s="13"/>
      <c r="BF207" s="413"/>
      <c r="BG207" s="414"/>
      <c r="BH207" s="13"/>
      <c r="BI207" s="413"/>
      <c r="BJ207" s="414"/>
      <c r="BL207" s="415"/>
    </row>
    <row r="208" spans="1:64" ht="14.5" outlineLevel="1" x14ac:dyDescent="0.35">
      <c r="A208" s="13"/>
      <c r="B208" s="340" t="str">
        <f>'Budget - P2'!B82</f>
        <v>P2.D.01</v>
      </c>
      <c r="C208" s="267">
        <f>'Budget - P2'!C82</f>
        <v>0</v>
      </c>
      <c r="D208" s="329">
        <f>'Budget - P2'!D82</f>
        <v>0</v>
      </c>
      <c r="E208" s="267">
        <f>'Budget - P2'!E82</f>
        <v>0</v>
      </c>
      <c r="F208" s="319">
        <f>'Budget - P2'!F82</f>
        <v>0</v>
      </c>
      <c r="G208" s="23">
        <f>'Budget - P2'!G82</f>
        <v>0</v>
      </c>
      <c r="H208" s="30">
        <f>'Budget - P2'!H82</f>
        <v>0</v>
      </c>
      <c r="I208" s="23">
        <f>'Budget - P2'!I82</f>
        <v>0</v>
      </c>
      <c r="J208" s="201">
        <f>'Budget - P2'!J82</f>
        <v>0</v>
      </c>
      <c r="K208" s="24">
        <f>'Budget - P2'!K82</f>
        <v>0</v>
      </c>
      <c r="L208" s="205">
        <f>'Budget - P2'!L82</f>
        <v>0</v>
      </c>
      <c r="M208" s="13"/>
      <c r="N208" s="177"/>
      <c r="O208" s="177"/>
      <c r="P208" s="177"/>
      <c r="Q208" s="395" t="str">
        <f t="shared" si="42"/>
        <v>ok</v>
      </c>
      <c r="R208" s="177"/>
      <c r="S208" s="169"/>
      <c r="T208" s="178"/>
      <c r="U208" s="177"/>
      <c r="V208" s="169"/>
      <c r="W208" s="178"/>
      <c r="X208" s="177"/>
      <c r="Y208" s="169"/>
      <c r="Z208" s="178"/>
      <c r="AA208" s="177"/>
      <c r="AB208" s="169"/>
      <c r="AC208" s="178"/>
      <c r="AD208" s="177"/>
      <c r="AE208" s="169"/>
      <c r="AF208" s="178"/>
      <c r="AG208" s="177"/>
      <c r="AH208" s="169"/>
      <c r="AI208" s="178"/>
      <c r="AJ208" s="177"/>
      <c r="AK208" s="169"/>
      <c r="AL208" s="178"/>
      <c r="AM208" s="177"/>
      <c r="AN208" s="169"/>
      <c r="AO208" s="178"/>
      <c r="AP208" s="177"/>
      <c r="AQ208" s="169"/>
      <c r="AR208" s="178"/>
      <c r="AS208" s="177"/>
      <c r="AT208" s="169"/>
      <c r="AU208" s="178"/>
      <c r="AV208" s="177"/>
      <c r="AW208" s="169"/>
      <c r="AX208" s="178"/>
      <c r="AY208" s="177"/>
      <c r="AZ208" s="169"/>
      <c r="BA208" s="178"/>
      <c r="BB208" s="13"/>
      <c r="BC208" s="26"/>
      <c r="BD208" s="27"/>
      <c r="BE208" s="13"/>
      <c r="BF208" s="26"/>
      <c r="BG208" s="27"/>
      <c r="BH208" s="13"/>
      <c r="BI208" s="26"/>
      <c r="BJ208" s="27"/>
      <c r="BL208" s="43"/>
    </row>
    <row r="209" spans="1:64" ht="14.5" outlineLevel="1" x14ac:dyDescent="0.35">
      <c r="A209" s="13"/>
      <c r="B209" s="340" t="str">
        <f>'Budget - P2'!B83</f>
        <v>P2.D.02</v>
      </c>
      <c r="C209" s="267">
        <f>'Budget - P2'!C83</f>
        <v>0</v>
      </c>
      <c r="D209" s="329">
        <f>'Budget - P2'!D83</f>
        <v>0</v>
      </c>
      <c r="E209" s="267">
        <f>'Budget - P2'!E83</f>
        <v>0</v>
      </c>
      <c r="F209" s="319">
        <f>'Budget - P2'!F83</f>
        <v>0</v>
      </c>
      <c r="G209" s="23">
        <f>'Budget - P2'!G83</f>
        <v>0</v>
      </c>
      <c r="H209" s="30">
        <f>'Budget - P2'!H83</f>
        <v>0</v>
      </c>
      <c r="I209" s="23">
        <f>'Budget - P2'!I83</f>
        <v>0</v>
      </c>
      <c r="J209" s="201">
        <f>'Budget - P2'!J83</f>
        <v>0</v>
      </c>
      <c r="K209" s="24">
        <f>'Budget - P2'!K83</f>
        <v>0</v>
      </c>
      <c r="L209" s="205">
        <f>'Budget - P2'!L83</f>
        <v>0</v>
      </c>
      <c r="M209" s="13"/>
      <c r="N209" s="177"/>
      <c r="O209" s="177"/>
      <c r="P209" s="177"/>
      <c r="Q209" s="395" t="str">
        <f t="shared" si="42"/>
        <v>ok</v>
      </c>
      <c r="R209" s="177"/>
      <c r="S209" s="169"/>
      <c r="T209" s="178"/>
      <c r="U209" s="177"/>
      <c r="V209" s="169"/>
      <c r="W209" s="178"/>
      <c r="X209" s="177"/>
      <c r="Y209" s="169"/>
      <c r="Z209" s="178"/>
      <c r="AA209" s="177"/>
      <c r="AB209" s="169"/>
      <c r="AC209" s="178"/>
      <c r="AD209" s="177"/>
      <c r="AE209" s="169"/>
      <c r="AF209" s="178"/>
      <c r="AG209" s="177"/>
      <c r="AH209" s="169"/>
      <c r="AI209" s="178"/>
      <c r="AJ209" s="177"/>
      <c r="AK209" s="169"/>
      <c r="AL209" s="178"/>
      <c r="AM209" s="177"/>
      <c r="AN209" s="169"/>
      <c r="AO209" s="178"/>
      <c r="AP209" s="177"/>
      <c r="AQ209" s="169"/>
      <c r="AR209" s="178"/>
      <c r="AS209" s="177"/>
      <c r="AT209" s="169"/>
      <c r="AU209" s="178"/>
      <c r="AV209" s="177"/>
      <c r="AW209" s="169"/>
      <c r="AX209" s="178"/>
      <c r="AY209" s="177"/>
      <c r="AZ209" s="169"/>
      <c r="BA209" s="178"/>
      <c r="BB209" s="13"/>
      <c r="BC209" s="26"/>
      <c r="BD209" s="27"/>
      <c r="BE209" s="13"/>
      <c r="BF209" s="26"/>
      <c r="BG209" s="27"/>
      <c r="BH209" s="13"/>
      <c r="BI209" s="26"/>
      <c r="BJ209" s="27"/>
      <c r="BL209" s="43"/>
    </row>
    <row r="210" spans="1:64" ht="14.5" outlineLevel="1" x14ac:dyDescent="0.35">
      <c r="A210" s="13"/>
      <c r="B210" s="340" t="str">
        <f>'Budget - P2'!B84</f>
        <v>P2.D.03</v>
      </c>
      <c r="C210" s="267">
        <f>'Budget - P2'!C84</f>
        <v>0</v>
      </c>
      <c r="D210" s="329">
        <f>'Budget - P2'!D84</f>
        <v>0</v>
      </c>
      <c r="E210" s="267">
        <f>'Budget - P2'!E84</f>
        <v>0</v>
      </c>
      <c r="F210" s="319">
        <f>'Budget - P2'!F84</f>
        <v>0</v>
      </c>
      <c r="G210" s="23">
        <f>'Budget - P2'!G84</f>
        <v>0</v>
      </c>
      <c r="H210" s="30">
        <f>'Budget - P2'!H84</f>
        <v>0</v>
      </c>
      <c r="I210" s="23">
        <f>'Budget - P2'!I84</f>
        <v>0</v>
      </c>
      <c r="J210" s="201">
        <f>'Budget - P2'!J84</f>
        <v>0</v>
      </c>
      <c r="K210" s="24">
        <f>'Budget - P2'!K84</f>
        <v>0</v>
      </c>
      <c r="L210" s="205">
        <f>'Budget - P2'!L84</f>
        <v>0</v>
      </c>
      <c r="M210" s="13"/>
      <c r="N210" s="177"/>
      <c r="O210" s="177"/>
      <c r="P210" s="177"/>
      <c r="Q210" s="395" t="str">
        <f t="shared" si="42"/>
        <v>ok</v>
      </c>
      <c r="R210" s="177"/>
      <c r="S210" s="169"/>
      <c r="T210" s="178"/>
      <c r="U210" s="177"/>
      <c r="V210" s="169"/>
      <c r="W210" s="178"/>
      <c r="X210" s="177"/>
      <c r="Y210" s="169"/>
      <c r="Z210" s="178"/>
      <c r="AA210" s="177"/>
      <c r="AB210" s="169"/>
      <c r="AC210" s="178"/>
      <c r="AD210" s="177"/>
      <c r="AE210" s="169"/>
      <c r="AF210" s="178"/>
      <c r="AG210" s="177"/>
      <c r="AH210" s="169"/>
      <c r="AI210" s="178"/>
      <c r="AJ210" s="177"/>
      <c r="AK210" s="169"/>
      <c r="AL210" s="178"/>
      <c r="AM210" s="177"/>
      <c r="AN210" s="169"/>
      <c r="AO210" s="178"/>
      <c r="AP210" s="177"/>
      <c r="AQ210" s="169"/>
      <c r="AR210" s="178"/>
      <c r="AS210" s="177"/>
      <c r="AT210" s="169"/>
      <c r="AU210" s="178"/>
      <c r="AV210" s="177"/>
      <c r="AW210" s="169"/>
      <c r="AX210" s="178"/>
      <c r="AY210" s="177"/>
      <c r="AZ210" s="169"/>
      <c r="BA210" s="178"/>
      <c r="BB210" s="13"/>
      <c r="BC210" s="26"/>
      <c r="BD210" s="27"/>
      <c r="BE210" s="13"/>
      <c r="BF210" s="26"/>
      <c r="BG210" s="27"/>
      <c r="BH210" s="13"/>
      <c r="BI210" s="26"/>
      <c r="BJ210" s="27"/>
      <c r="BL210" s="43"/>
    </row>
    <row r="211" spans="1:64" ht="14.5" outlineLevel="1" x14ac:dyDescent="0.35">
      <c r="A211" s="13"/>
      <c r="B211" s="340" t="str">
        <f>'Budget - P2'!B85</f>
        <v>P2.D.04</v>
      </c>
      <c r="C211" s="267">
        <f>'Budget - P2'!C85</f>
        <v>0</v>
      </c>
      <c r="D211" s="329">
        <f>'Budget - P2'!D85</f>
        <v>0</v>
      </c>
      <c r="E211" s="267">
        <f>'Budget - P2'!E85</f>
        <v>0</v>
      </c>
      <c r="F211" s="319">
        <f>'Budget - P2'!F85</f>
        <v>0</v>
      </c>
      <c r="G211" s="23">
        <f>'Budget - P2'!G85</f>
        <v>0</v>
      </c>
      <c r="H211" s="30">
        <f>'Budget - P2'!H85</f>
        <v>0</v>
      </c>
      <c r="I211" s="23">
        <f>'Budget - P2'!I85</f>
        <v>0</v>
      </c>
      <c r="J211" s="201">
        <f>'Budget - P2'!J85</f>
        <v>0</v>
      </c>
      <c r="K211" s="24">
        <f>'Budget - P2'!K85</f>
        <v>0</v>
      </c>
      <c r="L211" s="205">
        <f>'Budget - P2'!L85</f>
        <v>0</v>
      </c>
      <c r="M211" s="13"/>
      <c r="N211" s="177"/>
      <c r="O211" s="177"/>
      <c r="P211" s="177"/>
      <c r="Q211" s="395" t="str">
        <f t="shared" si="42"/>
        <v>ok</v>
      </c>
      <c r="R211" s="177"/>
      <c r="S211" s="169"/>
      <c r="T211" s="178"/>
      <c r="U211" s="177"/>
      <c r="V211" s="169"/>
      <c r="W211" s="178"/>
      <c r="X211" s="177"/>
      <c r="Y211" s="169"/>
      <c r="Z211" s="178"/>
      <c r="AA211" s="177"/>
      <c r="AB211" s="169"/>
      <c r="AC211" s="178"/>
      <c r="AD211" s="177"/>
      <c r="AE211" s="169"/>
      <c r="AF211" s="178"/>
      <c r="AG211" s="177"/>
      <c r="AH211" s="169"/>
      <c r="AI211" s="178"/>
      <c r="AJ211" s="177"/>
      <c r="AK211" s="169"/>
      <c r="AL211" s="178"/>
      <c r="AM211" s="177"/>
      <c r="AN211" s="169"/>
      <c r="AO211" s="178"/>
      <c r="AP211" s="177"/>
      <c r="AQ211" s="169"/>
      <c r="AR211" s="178"/>
      <c r="AS211" s="177"/>
      <c r="AT211" s="169"/>
      <c r="AU211" s="178"/>
      <c r="AV211" s="177"/>
      <c r="AW211" s="169"/>
      <c r="AX211" s="178"/>
      <c r="AY211" s="177"/>
      <c r="AZ211" s="169"/>
      <c r="BA211" s="178"/>
      <c r="BB211" s="13"/>
      <c r="BC211" s="26"/>
      <c r="BD211" s="27"/>
      <c r="BE211" s="13"/>
      <c r="BF211" s="26"/>
      <c r="BG211" s="27"/>
      <c r="BH211" s="13"/>
      <c r="BI211" s="26"/>
      <c r="BJ211" s="27"/>
      <c r="BL211" s="43"/>
    </row>
    <row r="212" spans="1:64" ht="14.5" outlineLevel="1" x14ac:dyDescent="0.35">
      <c r="A212" s="13"/>
      <c r="B212" s="340" t="str">
        <f>'Budget - P2'!B86</f>
        <v>P2.D.05</v>
      </c>
      <c r="C212" s="267">
        <f>'Budget - P2'!C86</f>
        <v>0</v>
      </c>
      <c r="D212" s="329">
        <f>'Budget - P2'!D86</f>
        <v>0</v>
      </c>
      <c r="E212" s="267">
        <f>'Budget - P2'!E86</f>
        <v>0</v>
      </c>
      <c r="F212" s="319">
        <f>'Budget - P2'!F86</f>
        <v>0</v>
      </c>
      <c r="G212" s="23">
        <f>'Budget - P2'!G86</f>
        <v>0</v>
      </c>
      <c r="H212" s="30">
        <f>'Budget - P2'!H86</f>
        <v>0</v>
      </c>
      <c r="I212" s="23">
        <f>'Budget - P2'!I86</f>
        <v>0</v>
      </c>
      <c r="J212" s="201">
        <f>'Budget - P2'!J86</f>
        <v>0</v>
      </c>
      <c r="K212" s="24">
        <f>'Budget - P2'!K86</f>
        <v>0</v>
      </c>
      <c r="L212" s="205">
        <f>'Budget - P2'!L86</f>
        <v>0</v>
      </c>
      <c r="M212" s="13"/>
      <c r="N212" s="177"/>
      <c r="O212" s="177"/>
      <c r="P212" s="177"/>
      <c r="Q212" s="395" t="str">
        <f t="shared" si="42"/>
        <v>ok</v>
      </c>
      <c r="R212" s="177"/>
      <c r="S212" s="169"/>
      <c r="T212" s="178"/>
      <c r="U212" s="177"/>
      <c r="V212" s="169"/>
      <c r="W212" s="178"/>
      <c r="X212" s="177"/>
      <c r="Y212" s="169"/>
      <c r="Z212" s="178"/>
      <c r="AA212" s="177"/>
      <c r="AB212" s="169"/>
      <c r="AC212" s="178"/>
      <c r="AD212" s="177"/>
      <c r="AE212" s="169"/>
      <c r="AF212" s="178"/>
      <c r="AG212" s="177"/>
      <c r="AH212" s="169"/>
      <c r="AI212" s="178"/>
      <c r="AJ212" s="177"/>
      <c r="AK212" s="169"/>
      <c r="AL212" s="178"/>
      <c r="AM212" s="177"/>
      <c r="AN212" s="169"/>
      <c r="AO212" s="178"/>
      <c r="AP212" s="177"/>
      <c r="AQ212" s="169"/>
      <c r="AR212" s="178"/>
      <c r="AS212" s="177"/>
      <c r="AT212" s="169"/>
      <c r="AU212" s="178"/>
      <c r="AV212" s="177"/>
      <c r="AW212" s="169"/>
      <c r="AX212" s="178"/>
      <c r="AY212" s="177"/>
      <c r="AZ212" s="169"/>
      <c r="BA212" s="178"/>
      <c r="BB212" s="13"/>
      <c r="BC212" s="26"/>
      <c r="BD212" s="27"/>
      <c r="BE212" s="13"/>
      <c r="BF212" s="26"/>
      <c r="BG212" s="27"/>
      <c r="BH212" s="13"/>
      <c r="BI212" s="26"/>
      <c r="BJ212" s="27"/>
      <c r="BL212" s="43"/>
    </row>
    <row r="213" spans="1:64" ht="14.5" outlineLevel="1" x14ac:dyDescent="0.35">
      <c r="A213" s="13"/>
      <c r="B213" s="340" t="str">
        <f>'Budget - P2'!B87</f>
        <v>P2.D.06</v>
      </c>
      <c r="C213" s="267">
        <f>'Budget - P2'!C87</f>
        <v>0</v>
      </c>
      <c r="D213" s="329">
        <f>'Budget - P2'!D87</f>
        <v>0</v>
      </c>
      <c r="E213" s="267">
        <f>'Budget - P2'!E87</f>
        <v>0</v>
      </c>
      <c r="F213" s="319">
        <f>'Budget - P2'!F87</f>
        <v>0</v>
      </c>
      <c r="G213" s="23">
        <f>'Budget - P2'!G87</f>
        <v>0</v>
      </c>
      <c r="H213" s="30">
        <f>'Budget - P2'!H87</f>
        <v>0</v>
      </c>
      <c r="I213" s="23">
        <f>'Budget - P2'!I87</f>
        <v>0</v>
      </c>
      <c r="J213" s="201">
        <f>'Budget - P2'!J87</f>
        <v>0</v>
      </c>
      <c r="K213" s="24">
        <f>'Budget - P2'!K87</f>
        <v>0</v>
      </c>
      <c r="L213" s="205">
        <f>'Budget - P2'!L87</f>
        <v>0</v>
      </c>
      <c r="M213" s="13"/>
      <c r="N213" s="177"/>
      <c r="O213" s="177"/>
      <c r="P213" s="177"/>
      <c r="Q213" s="395" t="str">
        <f t="shared" si="42"/>
        <v>ok</v>
      </c>
      <c r="R213" s="177"/>
      <c r="S213" s="169"/>
      <c r="T213" s="178"/>
      <c r="U213" s="177"/>
      <c r="V213" s="169"/>
      <c r="W213" s="178"/>
      <c r="X213" s="177"/>
      <c r="Y213" s="169"/>
      <c r="Z213" s="178"/>
      <c r="AA213" s="177"/>
      <c r="AB213" s="169"/>
      <c r="AC213" s="178"/>
      <c r="AD213" s="177"/>
      <c r="AE213" s="169"/>
      <c r="AF213" s="178"/>
      <c r="AG213" s="177"/>
      <c r="AH213" s="169"/>
      <c r="AI213" s="178"/>
      <c r="AJ213" s="177"/>
      <c r="AK213" s="169"/>
      <c r="AL213" s="178"/>
      <c r="AM213" s="177"/>
      <c r="AN213" s="169"/>
      <c r="AO213" s="178"/>
      <c r="AP213" s="177"/>
      <c r="AQ213" s="169"/>
      <c r="AR213" s="178"/>
      <c r="AS213" s="177"/>
      <c r="AT213" s="169"/>
      <c r="AU213" s="178"/>
      <c r="AV213" s="177"/>
      <c r="AW213" s="169"/>
      <c r="AX213" s="178"/>
      <c r="AY213" s="177"/>
      <c r="AZ213" s="169"/>
      <c r="BA213" s="178"/>
      <c r="BB213" s="13"/>
      <c r="BC213" s="26"/>
      <c r="BD213" s="27"/>
      <c r="BE213" s="13"/>
      <c r="BF213" s="26"/>
      <c r="BG213" s="27"/>
      <c r="BH213" s="13"/>
      <c r="BI213" s="26"/>
      <c r="BJ213" s="27"/>
      <c r="BL213" s="43"/>
    </row>
    <row r="214" spans="1:64" ht="14.5" outlineLevel="1" x14ac:dyDescent="0.35">
      <c r="A214" s="13"/>
      <c r="B214" s="340" t="str">
        <f>'Budget - P2'!B88</f>
        <v>P2.D.07</v>
      </c>
      <c r="C214" s="267">
        <f>'Budget - P2'!C88</f>
        <v>0</v>
      </c>
      <c r="D214" s="329">
        <f>'Budget - P2'!D88</f>
        <v>0</v>
      </c>
      <c r="E214" s="267">
        <f>'Budget - P2'!E88</f>
        <v>0</v>
      </c>
      <c r="F214" s="319">
        <f>'Budget - P2'!F88</f>
        <v>0</v>
      </c>
      <c r="G214" s="23">
        <f>'Budget - P2'!G88</f>
        <v>0</v>
      </c>
      <c r="H214" s="30">
        <f>'Budget - P2'!H88</f>
        <v>0</v>
      </c>
      <c r="I214" s="23">
        <f>'Budget - P2'!I88</f>
        <v>0</v>
      </c>
      <c r="J214" s="201">
        <f>'Budget - P2'!J88</f>
        <v>0</v>
      </c>
      <c r="K214" s="24">
        <f>'Budget - P2'!K88</f>
        <v>0</v>
      </c>
      <c r="L214" s="205">
        <f>'Budget - P2'!L88</f>
        <v>0</v>
      </c>
      <c r="M214" s="13"/>
      <c r="N214" s="177"/>
      <c r="O214" s="177"/>
      <c r="P214" s="177"/>
      <c r="Q214" s="395" t="str">
        <f t="shared" si="42"/>
        <v>ok</v>
      </c>
      <c r="R214" s="177"/>
      <c r="S214" s="169"/>
      <c r="T214" s="178"/>
      <c r="U214" s="177"/>
      <c r="V214" s="169"/>
      <c r="W214" s="178"/>
      <c r="X214" s="177"/>
      <c r="Y214" s="169"/>
      <c r="Z214" s="178"/>
      <c r="AA214" s="177"/>
      <c r="AB214" s="169"/>
      <c r="AC214" s="178"/>
      <c r="AD214" s="177"/>
      <c r="AE214" s="169"/>
      <c r="AF214" s="178"/>
      <c r="AG214" s="177"/>
      <c r="AH214" s="169"/>
      <c r="AI214" s="178"/>
      <c r="AJ214" s="177"/>
      <c r="AK214" s="169"/>
      <c r="AL214" s="178"/>
      <c r="AM214" s="177"/>
      <c r="AN214" s="169"/>
      <c r="AO214" s="178"/>
      <c r="AP214" s="177"/>
      <c r="AQ214" s="169"/>
      <c r="AR214" s="178"/>
      <c r="AS214" s="177"/>
      <c r="AT214" s="169"/>
      <c r="AU214" s="178"/>
      <c r="AV214" s="177"/>
      <c r="AW214" s="169"/>
      <c r="AX214" s="178"/>
      <c r="AY214" s="177"/>
      <c r="AZ214" s="169"/>
      <c r="BA214" s="178"/>
      <c r="BB214" s="13"/>
      <c r="BC214" s="26"/>
      <c r="BD214" s="27"/>
      <c r="BE214" s="13"/>
      <c r="BF214" s="26"/>
      <c r="BG214" s="27"/>
      <c r="BH214" s="13"/>
      <c r="BI214" s="26"/>
      <c r="BJ214" s="27"/>
      <c r="BL214" s="43"/>
    </row>
    <row r="215" spans="1:64" ht="14.5" outlineLevel="1" x14ac:dyDescent="0.35">
      <c r="A215" s="13"/>
      <c r="B215" s="340" t="str">
        <f>'Budget - P2'!B89</f>
        <v>P2.D.08</v>
      </c>
      <c r="C215" s="267">
        <f>'Budget - P2'!C89</f>
        <v>0</v>
      </c>
      <c r="D215" s="329">
        <f>'Budget - P2'!D89</f>
        <v>0</v>
      </c>
      <c r="E215" s="267">
        <f>'Budget - P2'!E89</f>
        <v>0</v>
      </c>
      <c r="F215" s="319">
        <f>'Budget - P2'!F89</f>
        <v>0</v>
      </c>
      <c r="G215" s="23">
        <f>'Budget - P2'!G89</f>
        <v>0</v>
      </c>
      <c r="H215" s="30">
        <f>'Budget - P2'!H89</f>
        <v>0</v>
      </c>
      <c r="I215" s="23">
        <f>'Budget - P2'!I89</f>
        <v>0</v>
      </c>
      <c r="J215" s="201">
        <f>'Budget - P2'!J89</f>
        <v>0</v>
      </c>
      <c r="K215" s="24">
        <f>'Budget - P2'!K89</f>
        <v>0</v>
      </c>
      <c r="L215" s="205">
        <f>'Budget - P2'!L89</f>
        <v>0</v>
      </c>
      <c r="M215" s="13"/>
      <c r="N215" s="177"/>
      <c r="O215" s="177"/>
      <c r="P215" s="177"/>
      <c r="Q215" s="395" t="str">
        <f t="shared" si="42"/>
        <v>ok</v>
      </c>
      <c r="R215" s="177"/>
      <c r="S215" s="169"/>
      <c r="T215" s="178"/>
      <c r="U215" s="177"/>
      <c r="V215" s="169"/>
      <c r="W215" s="178"/>
      <c r="X215" s="177"/>
      <c r="Y215" s="169"/>
      <c r="Z215" s="178"/>
      <c r="AA215" s="177"/>
      <c r="AB215" s="169"/>
      <c r="AC215" s="178"/>
      <c r="AD215" s="177"/>
      <c r="AE215" s="169"/>
      <c r="AF215" s="178"/>
      <c r="AG215" s="177"/>
      <c r="AH215" s="169"/>
      <c r="AI215" s="178"/>
      <c r="AJ215" s="177"/>
      <c r="AK215" s="169"/>
      <c r="AL215" s="178"/>
      <c r="AM215" s="177"/>
      <c r="AN215" s="169"/>
      <c r="AO215" s="178"/>
      <c r="AP215" s="177"/>
      <c r="AQ215" s="169"/>
      <c r="AR215" s="178"/>
      <c r="AS215" s="177"/>
      <c r="AT215" s="169"/>
      <c r="AU215" s="178"/>
      <c r="AV215" s="177"/>
      <c r="AW215" s="169"/>
      <c r="AX215" s="178"/>
      <c r="AY215" s="177"/>
      <c r="AZ215" s="169"/>
      <c r="BA215" s="178"/>
      <c r="BB215" s="13"/>
      <c r="BC215" s="26"/>
      <c r="BD215" s="27"/>
      <c r="BE215" s="13"/>
      <c r="BF215" s="26"/>
      <c r="BG215" s="27"/>
      <c r="BH215" s="13"/>
      <c r="BI215" s="26"/>
      <c r="BJ215" s="27"/>
      <c r="BL215" s="43"/>
    </row>
    <row r="216" spans="1:64" ht="14.5" outlineLevel="1" x14ac:dyDescent="0.35">
      <c r="A216" s="13"/>
      <c r="B216" s="340" t="str">
        <f>'Budget - P2'!B90</f>
        <v>P2.D.09</v>
      </c>
      <c r="C216" s="267">
        <f>'Budget - P2'!C90</f>
        <v>0</v>
      </c>
      <c r="D216" s="329">
        <f>'Budget - P2'!D90</f>
        <v>0</v>
      </c>
      <c r="E216" s="267">
        <f>'Budget - P2'!E90</f>
        <v>0</v>
      </c>
      <c r="F216" s="319">
        <f>'Budget - P2'!F90</f>
        <v>0</v>
      </c>
      <c r="G216" s="23">
        <f>'Budget - P2'!G90</f>
        <v>0</v>
      </c>
      <c r="H216" s="30">
        <f>'Budget - P2'!H90</f>
        <v>0</v>
      </c>
      <c r="I216" s="23">
        <f>'Budget - P2'!I90</f>
        <v>0</v>
      </c>
      <c r="J216" s="201">
        <f>'Budget - P2'!J90</f>
        <v>0</v>
      </c>
      <c r="K216" s="24">
        <f>'Budget - P2'!K90</f>
        <v>0</v>
      </c>
      <c r="L216" s="205">
        <f>'Budget - P2'!L90</f>
        <v>0</v>
      </c>
      <c r="M216" s="13"/>
      <c r="N216" s="177"/>
      <c r="O216" s="177"/>
      <c r="P216" s="177"/>
      <c r="Q216" s="395" t="str">
        <f t="shared" si="42"/>
        <v>ok</v>
      </c>
      <c r="R216" s="177"/>
      <c r="S216" s="169"/>
      <c r="T216" s="178"/>
      <c r="U216" s="177"/>
      <c r="V216" s="169"/>
      <c r="W216" s="178"/>
      <c r="X216" s="177"/>
      <c r="Y216" s="169"/>
      <c r="Z216" s="178"/>
      <c r="AA216" s="177"/>
      <c r="AB216" s="169"/>
      <c r="AC216" s="178"/>
      <c r="AD216" s="177"/>
      <c r="AE216" s="169"/>
      <c r="AF216" s="178"/>
      <c r="AG216" s="177"/>
      <c r="AH216" s="169"/>
      <c r="AI216" s="178"/>
      <c r="AJ216" s="177"/>
      <c r="AK216" s="169"/>
      <c r="AL216" s="178"/>
      <c r="AM216" s="177"/>
      <c r="AN216" s="169"/>
      <c r="AO216" s="178"/>
      <c r="AP216" s="177"/>
      <c r="AQ216" s="169"/>
      <c r="AR216" s="178"/>
      <c r="AS216" s="177"/>
      <c r="AT216" s="169"/>
      <c r="AU216" s="178"/>
      <c r="AV216" s="177"/>
      <c r="AW216" s="169"/>
      <c r="AX216" s="178"/>
      <c r="AY216" s="177"/>
      <c r="AZ216" s="169"/>
      <c r="BA216" s="178"/>
      <c r="BB216" s="13"/>
      <c r="BC216" s="26"/>
      <c r="BD216" s="27"/>
      <c r="BE216" s="13"/>
      <c r="BF216" s="26"/>
      <c r="BG216" s="27"/>
      <c r="BH216" s="13"/>
      <c r="BI216" s="26"/>
      <c r="BJ216" s="27"/>
      <c r="BL216" s="43"/>
    </row>
    <row r="217" spans="1:64" outlineLevel="1" thickBot="1" x14ac:dyDescent="0.4">
      <c r="A217" s="13"/>
      <c r="B217" s="340" t="str">
        <f>'Budget - P2'!B91</f>
        <v>P2.D.10</v>
      </c>
      <c r="C217" s="267">
        <f>'Budget - P2'!C91</f>
        <v>0</v>
      </c>
      <c r="D217" s="329">
        <f>'Budget - P2'!D91</f>
        <v>0</v>
      </c>
      <c r="E217" s="267">
        <f>'Budget - P2'!E91</f>
        <v>0</v>
      </c>
      <c r="F217" s="319">
        <f>'Budget - P2'!F91</f>
        <v>0</v>
      </c>
      <c r="G217" s="23">
        <f>'Budget - P2'!G91</f>
        <v>0</v>
      </c>
      <c r="H217" s="30">
        <f>'Budget - P2'!H91</f>
        <v>0</v>
      </c>
      <c r="I217" s="23">
        <f>'Budget - P2'!I91</f>
        <v>0</v>
      </c>
      <c r="J217" s="201">
        <f>'Budget - P2'!J91</f>
        <v>0</v>
      </c>
      <c r="K217" s="24">
        <f>'Budget - P2'!K91</f>
        <v>0</v>
      </c>
      <c r="L217" s="205">
        <f>'Budget - P2'!L91</f>
        <v>0</v>
      </c>
      <c r="M217" s="13"/>
      <c r="N217" s="177"/>
      <c r="O217" s="177"/>
      <c r="P217" s="177"/>
      <c r="Q217" s="395" t="str">
        <f t="shared" si="42"/>
        <v>ok</v>
      </c>
      <c r="R217" s="177"/>
      <c r="S217" s="169"/>
      <c r="T217" s="178"/>
      <c r="U217" s="177"/>
      <c r="V217" s="169"/>
      <c r="W217" s="178"/>
      <c r="X217" s="177"/>
      <c r="Y217" s="169"/>
      <c r="Z217" s="178"/>
      <c r="AA217" s="177"/>
      <c r="AB217" s="169"/>
      <c r="AC217" s="178"/>
      <c r="AD217" s="177"/>
      <c r="AE217" s="169"/>
      <c r="AF217" s="178"/>
      <c r="AG217" s="177"/>
      <c r="AH217" s="169"/>
      <c r="AI217" s="178"/>
      <c r="AJ217" s="177"/>
      <c r="AK217" s="169"/>
      <c r="AL217" s="178"/>
      <c r="AM217" s="177"/>
      <c r="AN217" s="169"/>
      <c r="AO217" s="178"/>
      <c r="AP217" s="177"/>
      <c r="AQ217" s="169"/>
      <c r="AR217" s="178"/>
      <c r="AS217" s="177"/>
      <c r="AT217" s="169"/>
      <c r="AU217" s="178"/>
      <c r="AV217" s="177"/>
      <c r="AW217" s="169"/>
      <c r="AX217" s="178"/>
      <c r="AY217" s="177"/>
      <c r="AZ217" s="169"/>
      <c r="BA217" s="178"/>
      <c r="BB217" s="13"/>
      <c r="BC217" s="26"/>
      <c r="BD217" s="27"/>
      <c r="BE217" s="13"/>
      <c r="BF217" s="26"/>
      <c r="BG217" s="27"/>
      <c r="BH217" s="13"/>
      <c r="BI217" s="26"/>
      <c r="BJ217" s="27"/>
      <c r="BL217" s="43"/>
    </row>
    <row r="218" spans="1:64" ht="15" customHeight="1" thickBot="1" x14ac:dyDescent="0.4">
      <c r="A218" s="13"/>
      <c r="B218" s="388" t="s">
        <v>312</v>
      </c>
      <c r="C218" s="387"/>
      <c r="D218" s="387"/>
      <c r="E218" s="387"/>
      <c r="F218" s="387"/>
      <c r="G218" s="387"/>
      <c r="H218" s="387"/>
      <c r="I218" s="387"/>
      <c r="J218" s="387"/>
      <c r="K218" s="387"/>
      <c r="L218" s="348">
        <f>SUM(L219,L230,L241)</f>
        <v>0</v>
      </c>
      <c r="M218" s="20"/>
      <c r="N218" s="348">
        <f t="shared" ref="N218:P218" si="73">SUM(N219,N230,N241)</f>
        <v>0</v>
      </c>
      <c r="O218" s="348">
        <f t="shared" si="73"/>
        <v>0</v>
      </c>
      <c r="P218" s="348">
        <f t="shared" si="73"/>
        <v>0</v>
      </c>
      <c r="Q218" s="395" t="str">
        <f t="shared" si="42"/>
        <v>ok</v>
      </c>
      <c r="R218" s="175" t="e">
        <f>SUM(#REF!)</f>
        <v>#REF!</v>
      </c>
      <c r="S218" s="166" t="e">
        <f>SUM(#REF!)</f>
        <v>#REF!</v>
      </c>
      <c r="T218" s="176" t="e">
        <f>SUM(#REF!)</f>
        <v>#REF!</v>
      </c>
      <c r="U218" s="175" t="e">
        <f>SUM(#REF!)</f>
        <v>#REF!</v>
      </c>
      <c r="V218" s="166" t="e">
        <f>SUM(#REF!)</f>
        <v>#REF!</v>
      </c>
      <c r="W218" s="176" t="e">
        <f>SUM(#REF!)</f>
        <v>#REF!</v>
      </c>
      <c r="X218" s="175" t="e">
        <f>SUM(#REF!)</f>
        <v>#REF!</v>
      </c>
      <c r="Y218" s="166" t="e">
        <f>SUM(#REF!)</f>
        <v>#REF!</v>
      </c>
      <c r="Z218" s="176" t="e">
        <f>SUM(#REF!)</f>
        <v>#REF!</v>
      </c>
      <c r="AA218" s="175" t="e">
        <f>SUM(#REF!)</f>
        <v>#REF!</v>
      </c>
      <c r="AB218" s="166" t="e">
        <f>SUM(#REF!)</f>
        <v>#REF!</v>
      </c>
      <c r="AC218" s="176" t="e">
        <f>SUM(#REF!)</f>
        <v>#REF!</v>
      </c>
      <c r="AD218" s="175" t="e">
        <f>SUM(#REF!)</f>
        <v>#REF!</v>
      </c>
      <c r="AE218" s="166" t="e">
        <f>SUM(#REF!)</f>
        <v>#REF!</v>
      </c>
      <c r="AF218" s="176" t="e">
        <f>SUM(#REF!)</f>
        <v>#REF!</v>
      </c>
      <c r="AG218" s="175" t="e">
        <f>SUM(#REF!)</f>
        <v>#REF!</v>
      </c>
      <c r="AH218" s="166" t="e">
        <f>SUM(#REF!)</f>
        <v>#REF!</v>
      </c>
      <c r="AI218" s="176" t="e">
        <f>SUM(#REF!)</f>
        <v>#REF!</v>
      </c>
      <c r="AJ218" s="175" t="e">
        <f>SUM(#REF!)</f>
        <v>#REF!</v>
      </c>
      <c r="AK218" s="166" t="e">
        <f>SUM(#REF!)</f>
        <v>#REF!</v>
      </c>
      <c r="AL218" s="176" t="e">
        <f>SUM(#REF!)</f>
        <v>#REF!</v>
      </c>
      <c r="AM218" s="175" t="e">
        <f>SUM(#REF!)</f>
        <v>#REF!</v>
      </c>
      <c r="AN218" s="166" t="e">
        <f>SUM(#REF!)</f>
        <v>#REF!</v>
      </c>
      <c r="AO218" s="176" t="e">
        <f>SUM(#REF!)</f>
        <v>#REF!</v>
      </c>
      <c r="AP218" s="175" t="e">
        <f>SUM(#REF!)</f>
        <v>#REF!</v>
      </c>
      <c r="AQ218" s="166" t="e">
        <f>SUM(#REF!)</f>
        <v>#REF!</v>
      </c>
      <c r="AR218" s="176" t="e">
        <f>SUM(#REF!)</f>
        <v>#REF!</v>
      </c>
      <c r="AS218" s="175" t="e">
        <f>SUM(#REF!)</f>
        <v>#REF!</v>
      </c>
      <c r="AT218" s="166" t="e">
        <f>SUM(#REF!)</f>
        <v>#REF!</v>
      </c>
      <c r="AU218" s="176" t="e">
        <f>SUM(#REF!)</f>
        <v>#REF!</v>
      </c>
      <c r="AV218" s="175" t="e">
        <f>SUM(#REF!)</f>
        <v>#REF!</v>
      </c>
      <c r="AW218" s="166" t="e">
        <f>SUM(#REF!)</f>
        <v>#REF!</v>
      </c>
      <c r="AX218" s="176" t="e">
        <f>SUM(#REF!)</f>
        <v>#REF!</v>
      </c>
      <c r="AY218" s="175" t="e">
        <f>SUM(#REF!)</f>
        <v>#REF!</v>
      </c>
      <c r="AZ218" s="166" t="e">
        <f>SUM(#REF!)</f>
        <v>#REF!</v>
      </c>
      <c r="BA218" s="176" t="e">
        <f>SUM(#REF!)</f>
        <v>#REF!</v>
      </c>
      <c r="BB218" s="13"/>
      <c r="BC218" s="21" t="e">
        <f>SUM(#REF!)</f>
        <v>#REF!</v>
      </c>
      <c r="BD218" s="22">
        <f t="shared" si="61"/>
        <v>0</v>
      </c>
      <c r="BE218" s="13"/>
      <c r="BF218" s="21" t="e">
        <f>SUM(#REF!)</f>
        <v>#REF!</v>
      </c>
      <c r="BG218" s="22">
        <f>IFERROR(BF218/L218,0)</f>
        <v>0</v>
      </c>
      <c r="BH218" s="13"/>
      <c r="BI218" s="21" t="e">
        <f>SUM(#REF!)</f>
        <v>#REF!</v>
      </c>
      <c r="BJ218" s="22">
        <f>IFERROR(BI218/L218,0)</f>
        <v>0</v>
      </c>
      <c r="BL218" s="40"/>
    </row>
    <row r="219" spans="1:64" ht="15" customHeight="1" x14ac:dyDescent="0.35">
      <c r="A219" s="13"/>
      <c r="B219" s="416" t="str">
        <f>CONCATENATE('Budget - Lead Partner'!D2," - ",'Budget consortium'!B218)</f>
        <v>Lead Partner - E. FRAIS DE FONCTIONNEMENT DU BUREAU (OFFICE RUNNING COSTS)</v>
      </c>
      <c r="C219" s="417"/>
      <c r="D219" s="417"/>
      <c r="E219" s="417"/>
      <c r="F219" s="417"/>
      <c r="G219" s="417"/>
      <c r="H219" s="417"/>
      <c r="I219" s="417"/>
      <c r="J219" s="417"/>
      <c r="K219" s="417"/>
      <c r="L219" s="418">
        <f>SUM(L220:L229)</f>
        <v>0</v>
      </c>
      <c r="M219" s="20"/>
      <c r="N219" s="418">
        <f t="shared" ref="N219" si="74">SUM(N220:N229)</f>
        <v>0</v>
      </c>
      <c r="O219" s="418">
        <f t="shared" ref="O219" si="75">SUM(O220:O229)</f>
        <v>0</v>
      </c>
      <c r="P219" s="418">
        <f t="shared" ref="P219" si="76">SUM(P220:P229)</f>
        <v>0</v>
      </c>
      <c r="Q219" s="395" t="str">
        <f t="shared" si="42"/>
        <v>ok</v>
      </c>
      <c r="R219" s="410"/>
      <c r="S219" s="411"/>
      <c r="T219" s="412"/>
      <c r="U219" s="410"/>
      <c r="V219" s="411"/>
      <c r="W219" s="412"/>
      <c r="X219" s="410"/>
      <c r="Y219" s="411"/>
      <c r="Z219" s="412"/>
      <c r="AA219" s="410"/>
      <c r="AB219" s="411"/>
      <c r="AC219" s="412"/>
      <c r="AD219" s="410"/>
      <c r="AE219" s="411"/>
      <c r="AF219" s="412"/>
      <c r="AG219" s="410"/>
      <c r="AH219" s="411"/>
      <c r="AI219" s="412"/>
      <c r="AJ219" s="410"/>
      <c r="AK219" s="411"/>
      <c r="AL219" s="412"/>
      <c r="AM219" s="410"/>
      <c r="AN219" s="411"/>
      <c r="AO219" s="412"/>
      <c r="AP219" s="410"/>
      <c r="AQ219" s="411"/>
      <c r="AR219" s="412"/>
      <c r="AS219" s="410"/>
      <c r="AT219" s="411"/>
      <c r="AU219" s="412"/>
      <c r="AV219" s="410"/>
      <c r="AW219" s="411"/>
      <c r="AX219" s="412"/>
      <c r="AY219" s="410"/>
      <c r="AZ219" s="411"/>
      <c r="BA219" s="412"/>
      <c r="BB219" s="13"/>
      <c r="BC219" s="413"/>
      <c r="BD219" s="414"/>
      <c r="BE219" s="13"/>
      <c r="BF219" s="413"/>
      <c r="BG219" s="414"/>
      <c r="BH219" s="13"/>
      <c r="BI219" s="413"/>
      <c r="BJ219" s="414"/>
      <c r="BL219" s="415"/>
    </row>
    <row r="220" spans="1:64" ht="14.5" x14ac:dyDescent="0.35">
      <c r="A220" s="13"/>
      <c r="B220" s="340" t="str">
        <f>'Budget - Lead Partner'!B93</f>
        <v>LP.E.01</v>
      </c>
      <c r="C220" s="329">
        <f>'Budget - Lead Partner'!C93</f>
        <v>0</v>
      </c>
      <c r="D220" s="329">
        <f>'Budget - Lead Partner'!D93</f>
        <v>0</v>
      </c>
      <c r="E220" s="329">
        <f>'Budget - Lead Partner'!E93</f>
        <v>0</v>
      </c>
      <c r="F220" s="325">
        <f>'Budget - Lead Partner'!F93</f>
        <v>0</v>
      </c>
      <c r="G220" s="302">
        <f>'Budget - Lead Partner'!G93</f>
        <v>0</v>
      </c>
      <c r="H220" s="30">
        <f>'Budget - Lead Partner'!H93</f>
        <v>0</v>
      </c>
      <c r="I220" s="302">
        <f>'Budget - Lead Partner'!I93</f>
        <v>0</v>
      </c>
      <c r="J220" s="201">
        <f>'Budget - Lead Partner'!J93</f>
        <v>0</v>
      </c>
      <c r="K220" s="204">
        <f>'Budget - Lead Partner'!K93</f>
        <v>0</v>
      </c>
      <c r="L220" s="205">
        <f>'Budget - Lead Partner'!L93</f>
        <v>0</v>
      </c>
      <c r="M220" s="38"/>
      <c r="N220" s="177"/>
      <c r="O220" s="177"/>
      <c r="P220" s="177"/>
      <c r="Q220" s="395" t="str">
        <f t="shared" si="42"/>
        <v>ok</v>
      </c>
      <c r="R220" s="177"/>
      <c r="S220" s="169"/>
      <c r="T220" s="178"/>
      <c r="U220" s="177"/>
      <c r="V220" s="169"/>
      <c r="W220" s="178"/>
      <c r="X220" s="177"/>
      <c r="Y220" s="169"/>
      <c r="Z220" s="178"/>
      <c r="AA220" s="177"/>
      <c r="AB220" s="169"/>
      <c r="AC220" s="178"/>
      <c r="AD220" s="177"/>
      <c r="AE220" s="169"/>
      <c r="AF220" s="178"/>
      <c r="AG220" s="177"/>
      <c r="AH220" s="169"/>
      <c r="AI220" s="178"/>
      <c r="AJ220" s="177"/>
      <c r="AK220" s="169"/>
      <c r="AL220" s="178"/>
      <c r="AM220" s="177"/>
      <c r="AN220" s="169"/>
      <c r="AO220" s="178"/>
      <c r="AP220" s="177"/>
      <c r="AQ220" s="169"/>
      <c r="AR220" s="178"/>
      <c r="AS220" s="177"/>
      <c r="AT220" s="169"/>
      <c r="AU220" s="178"/>
      <c r="AV220" s="177"/>
      <c r="AW220" s="169"/>
      <c r="AX220" s="178"/>
      <c r="AY220" s="177"/>
      <c r="AZ220" s="169"/>
      <c r="BA220" s="178"/>
      <c r="BB220" s="13"/>
      <c r="BC220" s="26"/>
      <c r="BD220" s="27">
        <f t="shared" ref="BD220:BD229" si="77">IFERROR(BC220/L220,0)</f>
        <v>0</v>
      </c>
      <c r="BE220" s="13"/>
      <c r="BF220" s="26"/>
      <c r="BG220" s="27">
        <f t="shared" ref="BG220:BG229" si="78">IFERROR(BF220/L220,0)</f>
        <v>0</v>
      </c>
      <c r="BH220" s="13"/>
      <c r="BI220" s="26">
        <f t="shared" ref="BI220:BI229" si="79">BC220+BF220</f>
        <v>0</v>
      </c>
      <c r="BJ220" s="27">
        <f t="shared" ref="BJ220:BJ229" si="80">IFERROR(BI220/L220,0)</f>
        <v>0</v>
      </c>
      <c r="BL220" s="43"/>
    </row>
    <row r="221" spans="1:64" ht="14.5" x14ac:dyDescent="0.35">
      <c r="A221" s="13"/>
      <c r="B221" s="340" t="str">
        <f>'Budget - Lead Partner'!B94</f>
        <v>LP.E.02</v>
      </c>
      <c r="C221" s="328">
        <f>'Budget - Lead Partner'!C94</f>
        <v>0</v>
      </c>
      <c r="D221" s="329">
        <f>'Budget - Lead Partner'!D94</f>
        <v>0</v>
      </c>
      <c r="E221" s="328">
        <f>'Budget - Lead Partner'!E94</f>
        <v>0</v>
      </c>
      <c r="F221" s="326">
        <f>'Budget - Lead Partner'!F94</f>
        <v>0</v>
      </c>
      <c r="G221" s="303">
        <f>'Budget - Lead Partner'!G94</f>
        <v>0</v>
      </c>
      <c r="H221" s="307">
        <f>'Budget - Lead Partner'!H94</f>
        <v>0</v>
      </c>
      <c r="I221" s="303">
        <f>'Budget - Lead Partner'!I94</f>
        <v>0</v>
      </c>
      <c r="J221" s="309">
        <f>'Budget - Lead Partner'!J94</f>
        <v>0</v>
      </c>
      <c r="K221" s="305">
        <f>'Budget - Lead Partner'!K94</f>
        <v>0</v>
      </c>
      <c r="L221" s="205">
        <f>'Budget - Lead Partner'!L94</f>
        <v>0</v>
      </c>
      <c r="M221" s="13"/>
      <c r="N221" s="177"/>
      <c r="O221" s="177"/>
      <c r="P221" s="177"/>
      <c r="Q221" s="395" t="str">
        <f t="shared" si="42"/>
        <v>ok</v>
      </c>
      <c r="R221" s="177"/>
      <c r="S221" s="169"/>
      <c r="T221" s="178"/>
      <c r="U221" s="177"/>
      <c r="V221" s="169"/>
      <c r="W221" s="178"/>
      <c r="X221" s="177"/>
      <c r="Y221" s="169"/>
      <c r="Z221" s="178"/>
      <c r="AA221" s="177"/>
      <c r="AB221" s="169"/>
      <c r="AC221" s="178"/>
      <c r="AD221" s="177"/>
      <c r="AE221" s="169"/>
      <c r="AF221" s="178"/>
      <c r="AG221" s="177"/>
      <c r="AH221" s="169"/>
      <c r="AI221" s="178"/>
      <c r="AJ221" s="177"/>
      <c r="AK221" s="169"/>
      <c r="AL221" s="178"/>
      <c r="AM221" s="177"/>
      <c r="AN221" s="169"/>
      <c r="AO221" s="178"/>
      <c r="AP221" s="177"/>
      <c r="AQ221" s="169"/>
      <c r="AR221" s="178"/>
      <c r="AS221" s="177"/>
      <c r="AT221" s="169"/>
      <c r="AU221" s="178"/>
      <c r="AV221" s="177"/>
      <c r="AW221" s="169"/>
      <c r="AX221" s="178"/>
      <c r="AY221" s="177"/>
      <c r="AZ221" s="169"/>
      <c r="BA221" s="178"/>
      <c r="BB221" s="13"/>
      <c r="BC221" s="26"/>
      <c r="BD221" s="27">
        <f t="shared" si="77"/>
        <v>0</v>
      </c>
      <c r="BE221" s="13"/>
      <c r="BF221" s="26"/>
      <c r="BG221" s="27">
        <f t="shared" si="78"/>
        <v>0</v>
      </c>
      <c r="BH221" s="13"/>
      <c r="BI221" s="26">
        <f t="shared" si="79"/>
        <v>0</v>
      </c>
      <c r="BJ221" s="27">
        <f t="shared" si="80"/>
        <v>0</v>
      </c>
      <c r="BL221" s="57"/>
    </row>
    <row r="222" spans="1:64" ht="14.5" outlineLevel="1" x14ac:dyDescent="0.35">
      <c r="A222" s="13"/>
      <c r="B222" s="340" t="str">
        <f>'Budget - Lead Partner'!B95</f>
        <v>LP.E.03</v>
      </c>
      <c r="C222" s="334">
        <f>'Budget - Lead Partner'!C95</f>
        <v>0</v>
      </c>
      <c r="D222" s="329">
        <f>'Budget - Lead Partner'!D95</f>
        <v>0</v>
      </c>
      <c r="E222" s="334">
        <f>'Budget - Lead Partner'!E95</f>
        <v>0</v>
      </c>
      <c r="F222" s="335">
        <f>'Budget - Lead Partner'!F95</f>
        <v>0</v>
      </c>
      <c r="G222" s="336">
        <f>'Budget - Lead Partner'!G95</f>
        <v>0</v>
      </c>
      <c r="H222" s="337">
        <f>'Budget - Lead Partner'!H95</f>
        <v>0</v>
      </c>
      <c r="I222" s="336">
        <f>'Budget - Lead Partner'!I95</f>
        <v>0</v>
      </c>
      <c r="J222" s="338">
        <f>'Budget - Lead Partner'!J95</f>
        <v>0</v>
      </c>
      <c r="K222" s="339">
        <f>'Budget - Lead Partner'!K95</f>
        <v>0</v>
      </c>
      <c r="L222" s="205">
        <f>'Budget - Lead Partner'!L95</f>
        <v>0</v>
      </c>
      <c r="M222" s="13"/>
      <c r="N222" s="177"/>
      <c r="O222" s="177"/>
      <c r="P222" s="177"/>
      <c r="Q222" s="395" t="str">
        <f t="shared" si="42"/>
        <v>ok</v>
      </c>
      <c r="R222" s="177"/>
      <c r="S222" s="169"/>
      <c r="T222" s="178"/>
      <c r="U222" s="177"/>
      <c r="V222" s="169"/>
      <c r="W222" s="178"/>
      <c r="X222" s="177"/>
      <c r="Y222" s="169"/>
      <c r="Z222" s="178"/>
      <c r="AA222" s="177"/>
      <c r="AB222" s="169"/>
      <c r="AC222" s="178"/>
      <c r="AD222" s="177"/>
      <c r="AE222" s="169"/>
      <c r="AF222" s="178"/>
      <c r="AG222" s="177"/>
      <c r="AH222" s="169"/>
      <c r="AI222" s="178"/>
      <c r="AJ222" s="177"/>
      <c r="AK222" s="169"/>
      <c r="AL222" s="178"/>
      <c r="AM222" s="177"/>
      <c r="AN222" s="169"/>
      <c r="AO222" s="178"/>
      <c r="AP222" s="177"/>
      <c r="AQ222" s="169"/>
      <c r="AR222" s="178"/>
      <c r="AS222" s="177"/>
      <c r="AT222" s="169"/>
      <c r="AU222" s="178"/>
      <c r="AV222" s="177"/>
      <c r="AW222" s="169"/>
      <c r="AX222" s="178"/>
      <c r="AY222" s="177"/>
      <c r="AZ222" s="169"/>
      <c r="BA222" s="178"/>
      <c r="BB222" s="13"/>
      <c r="BC222" s="26"/>
      <c r="BD222" s="27">
        <f t="shared" si="77"/>
        <v>0</v>
      </c>
      <c r="BE222" s="13"/>
      <c r="BF222" s="26"/>
      <c r="BG222" s="27">
        <f t="shared" si="78"/>
        <v>0</v>
      </c>
      <c r="BH222" s="13"/>
      <c r="BI222" s="26">
        <f t="shared" si="79"/>
        <v>0</v>
      </c>
      <c r="BJ222" s="27">
        <f t="shared" si="80"/>
        <v>0</v>
      </c>
      <c r="BL222" s="57"/>
    </row>
    <row r="223" spans="1:64" ht="14.5" outlineLevel="1" x14ac:dyDescent="0.35">
      <c r="A223" s="13"/>
      <c r="B223" s="340" t="str">
        <f>'Budget - Lead Partner'!B96</f>
        <v>LP.E.04</v>
      </c>
      <c r="C223" s="267">
        <f>'Budget - Lead Partner'!C96</f>
        <v>0</v>
      </c>
      <c r="D223" s="329">
        <f>'Budget - Lead Partner'!D96</f>
        <v>0</v>
      </c>
      <c r="E223" s="267">
        <f>'Budget - Lead Partner'!E96</f>
        <v>0</v>
      </c>
      <c r="F223" s="319">
        <f>'Budget - Lead Partner'!F96</f>
        <v>0</v>
      </c>
      <c r="G223" s="23">
        <f>'Budget - Lead Partner'!G96</f>
        <v>0</v>
      </c>
      <c r="H223" s="30">
        <f>'Budget - Lead Partner'!H96</f>
        <v>0</v>
      </c>
      <c r="I223" s="23">
        <f>'Budget - Lead Partner'!I96</f>
        <v>0</v>
      </c>
      <c r="J223" s="201">
        <f>'Budget - Lead Partner'!J96</f>
        <v>0</v>
      </c>
      <c r="K223" s="24">
        <f>'Budget - Lead Partner'!K96</f>
        <v>0</v>
      </c>
      <c r="L223" s="205">
        <f>'Budget - Lead Partner'!L96</f>
        <v>0</v>
      </c>
      <c r="M223" s="13"/>
      <c r="N223" s="177"/>
      <c r="O223" s="177"/>
      <c r="P223" s="177"/>
      <c r="Q223" s="395" t="str">
        <f t="shared" si="42"/>
        <v>ok</v>
      </c>
      <c r="R223" s="177"/>
      <c r="S223" s="169"/>
      <c r="T223" s="178"/>
      <c r="U223" s="177"/>
      <c r="V223" s="169"/>
      <c r="W223" s="178"/>
      <c r="X223" s="177"/>
      <c r="Y223" s="169"/>
      <c r="Z223" s="178"/>
      <c r="AA223" s="177"/>
      <c r="AB223" s="169"/>
      <c r="AC223" s="178"/>
      <c r="AD223" s="177"/>
      <c r="AE223" s="169"/>
      <c r="AF223" s="178"/>
      <c r="AG223" s="177"/>
      <c r="AH223" s="169"/>
      <c r="AI223" s="178"/>
      <c r="AJ223" s="177"/>
      <c r="AK223" s="169"/>
      <c r="AL223" s="178"/>
      <c r="AM223" s="177"/>
      <c r="AN223" s="169"/>
      <c r="AO223" s="178"/>
      <c r="AP223" s="177"/>
      <c r="AQ223" s="169"/>
      <c r="AR223" s="178"/>
      <c r="AS223" s="177"/>
      <c r="AT223" s="169"/>
      <c r="AU223" s="178"/>
      <c r="AV223" s="177"/>
      <c r="AW223" s="169"/>
      <c r="AX223" s="178"/>
      <c r="AY223" s="177"/>
      <c r="AZ223" s="169"/>
      <c r="BA223" s="178"/>
      <c r="BB223" s="13"/>
      <c r="BC223" s="26"/>
      <c r="BD223" s="27">
        <f t="shared" si="77"/>
        <v>0</v>
      </c>
      <c r="BE223" s="13"/>
      <c r="BF223" s="26"/>
      <c r="BG223" s="27">
        <f t="shared" si="78"/>
        <v>0</v>
      </c>
      <c r="BH223" s="13"/>
      <c r="BI223" s="26">
        <f t="shared" si="79"/>
        <v>0</v>
      </c>
      <c r="BJ223" s="27">
        <f t="shared" si="80"/>
        <v>0</v>
      </c>
      <c r="BL223" s="43"/>
    </row>
    <row r="224" spans="1:64" ht="14.5" outlineLevel="1" x14ac:dyDescent="0.35">
      <c r="A224" s="13"/>
      <c r="B224" s="340" t="str">
        <f>'Budget - Lead Partner'!B97</f>
        <v>LP.E.05</v>
      </c>
      <c r="C224" s="267">
        <f>'Budget - Lead Partner'!C97</f>
        <v>0</v>
      </c>
      <c r="D224" s="329">
        <f>'Budget - Lead Partner'!D97</f>
        <v>0</v>
      </c>
      <c r="E224" s="267">
        <f>'Budget - Lead Partner'!E97</f>
        <v>0</v>
      </c>
      <c r="F224" s="319">
        <f>'Budget - Lead Partner'!F97</f>
        <v>0</v>
      </c>
      <c r="G224" s="23">
        <f>'Budget - Lead Partner'!G97</f>
        <v>0</v>
      </c>
      <c r="H224" s="30">
        <f>'Budget - Lead Partner'!H97</f>
        <v>0</v>
      </c>
      <c r="I224" s="23">
        <f>'Budget - Lead Partner'!I97</f>
        <v>0</v>
      </c>
      <c r="J224" s="201">
        <f>'Budget - Lead Partner'!J97</f>
        <v>0</v>
      </c>
      <c r="K224" s="24">
        <f>'Budget - Lead Partner'!K97</f>
        <v>0</v>
      </c>
      <c r="L224" s="205">
        <f>'Budget - Lead Partner'!L97</f>
        <v>0</v>
      </c>
      <c r="M224" s="13"/>
      <c r="N224" s="177"/>
      <c r="O224" s="177"/>
      <c r="P224" s="177"/>
      <c r="Q224" s="395" t="str">
        <f t="shared" si="42"/>
        <v>ok</v>
      </c>
      <c r="R224" s="177"/>
      <c r="S224" s="169"/>
      <c r="T224" s="178"/>
      <c r="U224" s="177"/>
      <c r="V224" s="169"/>
      <c r="W224" s="178"/>
      <c r="X224" s="177"/>
      <c r="Y224" s="169"/>
      <c r="Z224" s="178"/>
      <c r="AA224" s="177"/>
      <c r="AB224" s="169"/>
      <c r="AC224" s="178"/>
      <c r="AD224" s="177"/>
      <c r="AE224" s="169"/>
      <c r="AF224" s="178"/>
      <c r="AG224" s="177"/>
      <c r="AH224" s="169"/>
      <c r="AI224" s="178"/>
      <c r="AJ224" s="177"/>
      <c r="AK224" s="169"/>
      <c r="AL224" s="178"/>
      <c r="AM224" s="177"/>
      <c r="AN224" s="169"/>
      <c r="AO224" s="178"/>
      <c r="AP224" s="177"/>
      <c r="AQ224" s="169"/>
      <c r="AR224" s="178"/>
      <c r="AS224" s="177"/>
      <c r="AT224" s="169"/>
      <c r="AU224" s="178"/>
      <c r="AV224" s="177"/>
      <c r="AW224" s="169"/>
      <c r="AX224" s="178"/>
      <c r="AY224" s="177"/>
      <c r="AZ224" s="169"/>
      <c r="BA224" s="178"/>
      <c r="BB224" s="13"/>
      <c r="BC224" s="26"/>
      <c r="BD224" s="27">
        <f t="shared" si="77"/>
        <v>0</v>
      </c>
      <c r="BE224" s="13"/>
      <c r="BF224" s="26"/>
      <c r="BG224" s="27">
        <f t="shared" si="78"/>
        <v>0</v>
      </c>
      <c r="BH224" s="13"/>
      <c r="BI224" s="26">
        <f t="shared" si="79"/>
        <v>0</v>
      </c>
      <c r="BJ224" s="27">
        <f t="shared" si="80"/>
        <v>0</v>
      </c>
      <c r="BL224" s="43"/>
    </row>
    <row r="225" spans="1:64" ht="14.5" outlineLevel="1" x14ac:dyDescent="0.35">
      <c r="A225" s="13"/>
      <c r="B225" s="340" t="str">
        <f>'Budget - Lead Partner'!B98</f>
        <v>LP.E.06</v>
      </c>
      <c r="C225" s="267">
        <f>'Budget - Lead Partner'!C98</f>
        <v>0</v>
      </c>
      <c r="D225" s="329">
        <f>'Budget - Lead Partner'!D98</f>
        <v>0</v>
      </c>
      <c r="E225" s="267">
        <f>'Budget - Lead Partner'!E98</f>
        <v>0</v>
      </c>
      <c r="F225" s="319">
        <f>'Budget - Lead Partner'!F98</f>
        <v>0</v>
      </c>
      <c r="G225" s="23">
        <f>'Budget - Lead Partner'!G98</f>
        <v>0</v>
      </c>
      <c r="H225" s="30">
        <f>'Budget - Lead Partner'!H98</f>
        <v>0</v>
      </c>
      <c r="I225" s="23">
        <f>'Budget - Lead Partner'!I98</f>
        <v>0</v>
      </c>
      <c r="J225" s="201">
        <f>'Budget - Lead Partner'!J98</f>
        <v>0</v>
      </c>
      <c r="K225" s="24">
        <f>'Budget - Lead Partner'!K98</f>
        <v>0</v>
      </c>
      <c r="L225" s="205">
        <f>'Budget - Lead Partner'!L98</f>
        <v>0</v>
      </c>
      <c r="M225" s="13"/>
      <c r="N225" s="177"/>
      <c r="O225" s="177"/>
      <c r="P225" s="177"/>
      <c r="Q225" s="395" t="str">
        <f t="shared" si="42"/>
        <v>ok</v>
      </c>
      <c r="R225" s="177"/>
      <c r="S225" s="169"/>
      <c r="T225" s="178"/>
      <c r="U225" s="177"/>
      <c r="V225" s="169"/>
      <c r="W225" s="178"/>
      <c r="X225" s="177"/>
      <c r="Y225" s="169"/>
      <c r="Z225" s="178"/>
      <c r="AA225" s="177"/>
      <c r="AB225" s="169"/>
      <c r="AC225" s="178"/>
      <c r="AD225" s="177"/>
      <c r="AE225" s="169"/>
      <c r="AF225" s="178"/>
      <c r="AG225" s="177"/>
      <c r="AH225" s="169"/>
      <c r="AI225" s="178"/>
      <c r="AJ225" s="177"/>
      <c r="AK225" s="169"/>
      <c r="AL225" s="178"/>
      <c r="AM225" s="177"/>
      <c r="AN225" s="169"/>
      <c r="AO225" s="178"/>
      <c r="AP225" s="177"/>
      <c r="AQ225" s="169"/>
      <c r="AR225" s="178"/>
      <c r="AS225" s="177"/>
      <c r="AT225" s="169"/>
      <c r="AU225" s="178"/>
      <c r="AV225" s="177"/>
      <c r="AW225" s="169"/>
      <c r="AX225" s="178"/>
      <c r="AY225" s="177"/>
      <c r="AZ225" s="169"/>
      <c r="BA225" s="178"/>
      <c r="BB225" s="13"/>
      <c r="BC225" s="26"/>
      <c r="BD225" s="27">
        <f t="shared" si="77"/>
        <v>0</v>
      </c>
      <c r="BE225" s="13"/>
      <c r="BF225" s="26"/>
      <c r="BG225" s="27">
        <f t="shared" si="78"/>
        <v>0</v>
      </c>
      <c r="BH225" s="13"/>
      <c r="BI225" s="26">
        <f t="shared" si="79"/>
        <v>0</v>
      </c>
      <c r="BJ225" s="27">
        <f t="shared" si="80"/>
        <v>0</v>
      </c>
      <c r="BL225" s="57"/>
    </row>
    <row r="226" spans="1:64" ht="14.5" outlineLevel="1" x14ac:dyDescent="0.35">
      <c r="A226" s="13"/>
      <c r="B226" s="340" t="str">
        <f>'Budget - Lead Partner'!B99</f>
        <v>LP.E.07</v>
      </c>
      <c r="C226" s="267">
        <f>'Budget - Lead Partner'!C99</f>
        <v>0</v>
      </c>
      <c r="D226" s="329">
        <f>'Budget - Lead Partner'!D99</f>
        <v>0</v>
      </c>
      <c r="E226" s="267">
        <f>'Budget - Lead Partner'!E99</f>
        <v>0</v>
      </c>
      <c r="F226" s="319">
        <f>'Budget - Lead Partner'!F99</f>
        <v>0</v>
      </c>
      <c r="G226" s="23">
        <f>'Budget - Lead Partner'!G99</f>
        <v>0</v>
      </c>
      <c r="H226" s="30">
        <f>'Budget - Lead Partner'!H99</f>
        <v>0</v>
      </c>
      <c r="I226" s="23">
        <f>'Budget - Lead Partner'!I99</f>
        <v>0</v>
      </c>
      <c r="J226" s="201">
        <f>'Budget - Lead Partner'!J99</f>
        <v>0</v>
      </c>
      <c r="K226" s="24">
        <f>'Budget - Lead Partner'!K99</f>
        <v>0</v>
      </c>
      <c r="L226" s="205">
        <f>'Budget - Lead Partner'!L99</f>
        <v>0</v>
      </c>
      <c r="M226" s="13"/>
      <c r="N226" s="177"/>
      <c r="O226" s="177"/>
      <c r="P226" s="177"/>
      <c r="Q226" s="395" t="str">
        <f t="shared" si="42"/>
        <v>ok</v>
      </c>
      <c r="R226" s="177"/>
      <c r="S226" s="169"/>
      <c r="T226" s="178"/>
      <c r="U226" s="177"/>
      <c r="V226" s="169"/>
      <c r="W226" s="178"/>
      <c r="X226" s="177"/>
      <c r="Y226" s="169"/>
      <c r="Z226" s="178"/>
      <c r="AA226" s="177"/>
      <c r="AB226" s="169"/>
      <c r="AC226" s="178"/>
      <c r="AD226" s="177"/>
      <c r="AE226" s="169"/>
      <c r="AF226" s="178"/>
      <c r="AG226" s="177"/>
      <c r="AH226" s="169"/>
      <c r="AI226" s="178"/>
      <c r="AJ226" s="177"/>
      <c r="AK226" s="169"/>
      <c r="AL226" s="178"/>
      <c r="AM226" s="177"/>
      <c r="AN226" s="169"/>
      <c r="AO226" s="178"/>
      <c r="AP226" s="177"/>
      <c r="AQ226" s="169"/>
      <c r="AR226" s="178"/>
      <c r="AS226" s="177"/>
      <c r="AT226" s="169"/>
      <c r="AU226" s="178"/>
      <c r="AV226" s="177"/>
      <c r="AW226" s="169"/>
      <c r="AX226" s="178"/>
      <c r="AY226" s="177"/>
      <c r="AZ226" s="169"/>
      <c r="BA226" s="178"/>
      <c r="BB226" s="13"/>
      <c r="BC226" s="26"/>
      <c r="BD226" s="27">
        <f t="shared" si="77"/>
        <v>0</v>
      </c>
      <c r="BE226" s="13"/>
      <c r="BF226" s="26"/>
      <c r="BG226" s="27">
        <f t="shared" si="78"/>
        <v>0</v>
      </c>
      <c r="BH226" s="13"/>
      <c r="BI226" s="26">
        <f t="shared" si="79"/>
        <v>0</v>
      </c>
      <c r="BJ226" s="27">
        <f t="shared" si="80"/>
        <v>0</v>
      </c>
      <c r="BL226" s="57"/>
    </row>
    <row r="227" spans="1:64" ht="14.5" outlineLevel="1" x14ac:dyDescent="0.35">
      <c r="A227" s="13"/>
      <c r="B227" s="340" t="str">
        <f>'Budget - Lead Partner'!B100</f>
        <v>LP.E.08</v>
      </c>
      <c r="C227" s="267">
        <f>'Budget - Lead Partner'!C100</f>
        <v>0</v>
      </c>
      <c r="D227" s="329">
        <f>'Budget - Lead Partner'!D100</f>
        <v>0</v>
      </c>
      <c r="E227" s="267">
        <f>'Budget - Lead Partner'!E100</f>
        <v>0</v>
      </c>
      <c r="F227" s="319">
        <f>'Budget - Lead Partner'!F100</f>
        <v>0</v>
      </c>
      <c r="G227" s="23">
        <f>'Budget - Lead Partner'!G100</f>
        <v>0</v>
      </c>
      <c r="H227" s="30">
        <f>'Budget - Lead Partner'!H100</f>
        <v>0</v>
      </c>
      <c r="I227" s="23">
        <f>'Budget - Lead Partner'!I100</f>
        <v>0</v>
      </c>
      <c r="J227" s="201">
        <f>'Budget - Lead Partner'!J100</f>
        <v>0</v>
      </c>
      <c r="K227" s="24">
        <f>'Budget - Lead Partner'!K100</f>
        <v>0</v>
      </c>
      <c r="L227" s="205">
        <f>'Budget - Lead Partner'!L100</f>
        <v>0</v>
      </c>
      <c r="M227" s="13"/>
      <c r="N227" s="177"/>
      <c r="O227" s="177"/>
      <c r="P227" s="177"/>
      <c r="Q227" s="395" t="str">
        <f t="shared" si="42"/>
        <v>ok</v>
      </c>
      <c r="R227" s="177"/>
      <c r="S227" s="169"/>
      <c r="T227" s="178"/>
      <c r="U227" s="177"/>
      <c r="V227" s="169"/>
      <c r="W227" s="178"/>
      <c r="X227" s="177"/>
      <c r="Y227" s="169"/>
      <c r="Z227" s="178"/>
      <c r="AA227" s="177"/>
      <c r="AB227" s="169"/>
      <c r="AC227" s="178"/>
      <c r="AD227" s="177"/>
      <c r="AE227" s="169"/>
      <c r="AF227" s="178"/>
      <c r="AG227" s="177"/>
      <c r="AH227" s="169"/>
      <c r="AI227" s="178"/>
      <c r="AJ227" s="177"/>
      <c r="AK227" s="169"/>
      <c r="AL227" s="178"/>
      <c r="AM227" s="177"/>
      <c r="AN227" s="169"/>
      <c r="AO227" s="178"/>
      <c r="AP227" s="177"/>
      <c r="AQ227" s="169"/>
      <c r="AR227" s="178"/>
      <c r="AS227" s="177"/>
      <c r="AT227" s="169"/>
      <c r="AU227" s="178"/>
      <c r="AV227" s="177"/>
      <c r="AW227" s="169"/>
      <c r="AX227" s="178"/>
      <c r="AY227" s="177"/>
      <c r="AZ227" s="169"/>
      <c r="BA227" s="178"/>
      <c r="BB227" s="13"/>
      <c r="BC227" s="26"/>
      <c r="BD227" s="27">
        <f t="shared" si="77"/>
        <v>0</v>
      </c>
      <c r="BE227" s="13"/>
      <c r="BF227" s="26"/>
      <c r="BG227" s="27">
        <f t="shared" si="78"/>
        <v>0</v>
      </c>
      <c r="BH227" s="13"/>
      <c r="BI227" s="26">
        <f t="shared" si="79"/>
        <v>0</v>
      </c>
      <c r="BJ227" s="27">
        <f t="shared" si="80"/>
        <v>0</v>
      </c>
      <c r="BL227" s="43"/>
    </row>
    <row r="228" spans="1:64" ht="14.5" outlineLevel="1" x14ac:dyDescent="0.35">
      <c r="A228" s="13"/>
      <c r="B228" s="340" t="str">
        <f>'Budget - Lead Partner'!B101</f>
        <v>LP.E.09</v>
      </c>
      <c r="C228" s="267">
        <f>'Budget - Lead Partner'!C101</f>
        <v>0</v>
      </c>
      <c r="D228" s="329">
        <f>'Budget - Lead Partner'!D101</f>
        <v>0</v>
      </c>
      <c r="E228" s="267">
        <f>'Budget - Lead Partner'!E101</f>
        <v>0</v>
      </c>
      <c r="F228" s="319">
        <f>'Budget - Lead Partner'!F101</f>
        <v>0</v>
      </c>
      <c r="G228" s="23">
        <f>'Budget - Lead Partner'!G101</f>
        <v>0</v>
      </c>
      <c r="H228" s="30">
        <f>'Budget - Lead Partner'!H101</f>
        <v>0</v>
      </c>
      <c r="I228" s="23">
        <f>'Budget - Lead Partner'!I101</f>
        <v>0</v>
      </c>
      <c r="J228" s="201">
        <f>'Budget - Lead Partner'!J101</f>
        <v>0</v>
      </c>
      <c r="K228" s="24">
        <f>'Budget - Lead Partner'!K101</f>
        <v>0</v>
      </c>
      <c r="L228" s="205">
        <f>'Budget - Lead Partner'!L101</f>
        <v>0</v>
      </c>
      <c r="M228" s="13"/>
      <c r="N228" s="177"/>
      <c r="O228" s="177"/>
      <c r="P228" s="177"/>
      <c r="Q228" s="395" t="str">
        <f t="shared" ref="Q228:Q250" si="81">IF((N228+O228+P228)=L228,"ok","Corriger la division")</f>
        <v>ok</v>
      </c>
      <c r="R228" s="177"/>
      <c r="S228" s="169"/>
      <c r="T228" s="178"/>
      <c r="U228" s="177"/>
      <c r="V228" s="169"/>
      <c r="W228" s="178"/>
      <c r="X228" s="177"/>
      <c r="Y228" s="169"/>
      <c r="Z228" s="178"/>
      <c r="AA228" s="177"/>
      <c r="AB228" s="169"/>
      <c r="AC228" s="178"/>
      <c r="AD228" s="177"/>
      <c r="AE228" s="169"/>
      <c r="AF228" s="178"/>
      <c r="AG228" s="177"/>
      <c r="AH228" s="169"/>
      <c r="AI228" s="178"/>
      <c r="AJ228" s="177"/>
      <c r="AK228" s="169"/>
      <c r="AL228" s="178"/>
      <c r="AM228" s="177"/>
      <c r="AN228" s="169"/>
      <c r="AO228" s="178"/>
      <c r="AP228" s="177"/>
      <c r="AQ228" s="169"/>
      <c r="AR228" s="178"/>
      <c r="AS228" s="177"/>
      <c r="AT228" s="169"/>
      <c r="AU228" s="178"/>
      <c r="AV228" s="177"/>
      <c r="AW228" s="169"/>
      <c r="AX228" s="178"/>
      <c r="AY228" s="177"/>
      <c r="AZ228" s="169"/>
      <c r="BA228" s="178"/>
      <c r="BB228" s="13"/>
      <c r="BC228" s="26"/>
      <c r="BD228" s="27">
        <f t="shared" si="77"/>
        <v>0</v>
      </c>
      <c r="BE228" s="13"/>
      <c r="BF228" s="26"/>
      <c r="BG228" s="27">
        <f t="shared" si="78"/>
        <v>0</v>
      </c>
      <c r="BH228" s="13"/>
      <c r="BI228" s="26">
        <f t="shared" si="79"/>
        <v>0</v>
      </c>
      <c r="BJ228" s="27">
        <f t="shared" si="80"/>
        <v>0</v>
      </c>
      <c r="BL228" s="43"/>
    </row>
    <row r="229" spans="1:64" ht="14.5" outlineLevel="1" x14ac:dyDescent="0.35">
      <c r="A229" s="13"/>
      <c r="B229" s="340" t="str">
        <f>'Budget - Lead Partner'!B102</f>
        <v>LP.E.10</v>
      </c>
      <c r="C229" s="328">
        <f>'Budget - Lead Partner'!C102</f>
        <v>0</v>
      </c>
      <c r="D229" s="329">
        <f>'Budget - Lead Partner'!D102</f>
        <v>0</v>
      </c>
      <c r="E229" s="328">
        <f>'Budget - Lead Partner'!E102</f>
        <v>0</v>
      </c>
      <c r="F229" s="326">
        <f>'Budget - Lead Partner'!F102</f>
        <v>0</v>
      </c>
      <c r="G229" s="303">
        <f>'Budget - Lead Partner'!G102</f>
        <v>0</v>
      </c>
      <c r="H229" s="307">
        <f>'Budget - Lead Partner'!H102</f>
        <v>0</v>
      </c>
      <c r="I229" s="303">
        <f>'Budget - Lead Partner'!I102</f>
        <v>0</v>
      </c>
      <c r="J229" s="309">
        <f>'Budget - Lead Partner'!J102</f>
        <v>0</v>
      </c>
      <c r="K229" s="305">
        <f>'Budget - Lead Partner'!K102</f>
        <v>0</v>
      </c>
      <c r="L229" s="205">
        <f>'Budget - Lead Partner'!L102</f>
        <v>0</v>
      </c>
      <c r="M229" s="13"/>
      <c r="N229" s="177"/>
      <c r="O229" s="177"/>
      <c r="P229" s="177"/>
      <c r="Q229" s="395" t="str">
        <f t="shared" si="81"/>
        <v>ok</v>
      </c>
      <c r="R229" s="177"/>
      <c r="S229" s="169"/>
      <c r="T229" s="178"/>
      <c r="U229" s="177"/>
      <c r="V229" s="169"/>
      <c r="W229" s="178"/>
      <c r="X229" s="177"/>
      <c r="Y229" s="169"/>
      <c r="Z229" s="178"/>
      <c r="AA229" s="177"/>
      <c r="AB229" s="169"/>
      <c r="AC229" s="178"/>
      <c r="AD229" s="177"/>
      <c r="AE229" s="169"/>
      <c r="AF229" s="178"/>
      <c r="AG229" s="177"/>
      <c r="AH229" s="169"/>
      <c r="AI229" s="178"/>
      <c r="AJ229" s="177"/>
      <c r="AK229" s="169"/>
      <c r="AL229" s="178"/>
      <c r="AM229" s="177"/>
      <c r="AN229" s="169"/>
      <c r="AO229" s="178"/>
      <c r="AP229" s="177"/>
      <c r="AQ229" s="169"/>
      <c r="AR229" s="178"/>
      <c r="AS229" s="177"/>
      <c r="AT229" s="169"/>
      <c r="AU229" s="178"/>
      <c r="AV229" s="177"/>
      <c r="AW229" s="169"/>
      <c r="AX229" s="178"/>
      <c r="AY229" s="177"/>
      <c r="AZ229" s="169"/>
      <c r="BA229" s="178"/>
      <c r="BB229" s="13"/>
      <c r="BC229" s="26"/>
      <c r="BD229" s="27">
        <f t="shared" si="77"/>
        <v>0</v>
      </c>
      <c r="BE229" s="13"/>
      <c r="BF229" s="26"/>
      <c r="BG229" s="27">
        <f t="shared" si="78"/>
        <v>0</v>
      </c>
      <c r="BH229" s="13"/>
      <c r="BI229" s="26">
        <f t="shared" si="79"/>
        <v>0</v>
      </c>
      <c r="BJ229" s="27">
        <f t="shared" si="80"/>
        <v>0</v>
      </c>
      <c r="BL229" s="57"/>
    </row>
    <row r="230" spans="1:64" ht="15" customHeight="1" x14ac:dyDescent="0.35">
      <c r="A230" s="13"/>
      <c r="B230" s="416" t="str">
        <f>CONCATENATE('Budget - P1'!D2," - ",'Budget consortium'!B218)</f>
        <v>Partner 1 - E. FRAIS DE FONCTIONNEMENT DU BUREAU (OFFICE RUNNING COSTS)</v>
      </c>
      <c r="C230" s="417"/>
      <c r="D230" s="417"/>
      <c r="E230" s="417"/>
      <c r="F230" s="417"/>
      <c r="G230" s="417"/>
      <c r="H230" s="417"/>
      <c r="I230" s="417"/>
      <c r="J230" s="417"/>
      <c r="K230" s="417"/>
      <c r="L230" s="418">
        <f>SUM(L231:L240)</f>
        <v>0</v>
      </c>
      <c r="M230" s="20"/>
      <c r="N230" s="418">
        <f>SUM(N231:N240)</f>
        <v>0</v>
      </c>
      <c r="O230" s="418">
        <f t="shared" ref="O230" si="82">SUM(O231:O240)</f>
        <v>0</v>
      </c>
      <c r="P230" s="418">
        <f t="shared" ref="P230" si="83">SUM(P231:P240)</f>
        <v>0</v>
      </c>
      <c r="Q230" s="395" t="str">
        <f t="shared" si="81"/>
        <v>ok</v>
      </c>
      <c r="R230" s="410"/>
      <c r="S230" s="411"/>
      <c r="T230" s="412"/>
      <c r="U230" s="410"/>
      <c r="V230" s="411"/>
      <c r="W230" s="412"/>
      <c r="X230" s="410"/>
      <c r="Y230" s="411"/>
      <c r="Z230" s="412"/>
      <c r="AA230" s="410"/>
      <c r="AB230" s="411"/>
      <c r="AC230" s="412"/>
      <c r="AD230" s="410"/>
      <c r="AE230" s="411"/>
      <c r="AF230" s="412"/>
      <c r="AG230" s="410"/>
      <c r="AH230" s="411"/>
      <c r="AI230" s="412"/>
      <c r="AJ230" s="410"/>
      <c r="AK230" s="411"/>
      <c r="AL230" s="412"/>
      <c r="AM230" s="410"/>
      <c r="AN230" s="411"/>
      <c r="AO230" s="412"/>
      <c r="AP230" s="410"/>
      <c r="AQ230" s="411"/>
      <c r="AR230" s="412"/>
      <c r="AS230" s="410"/>
      <c r="AT230" s="411"/>
      <c r="AU230" s="412"/>
      <c r="AV230" s="410"/>
      <c r="AW230" s="411"/>
      <c r="AX230" s="412"/>
      <c r="AY230" s="410"/>
      <c r="AZ230" s="411"/>
      <c r="BA230" s="412"/>
      <c r="BB230" s="13"/>
      <c r="BC230" s="413"/>
      <c r="BD230" s="414"/>
      <c r="BE230" s="13"/>
      <c r="BF230" s="413"/>
      <c r="BG230" s="414"/>
      <c r="BH230" s="13"/>
      <c r="BI230" s="413"/>
      <c r="BJ230" s="414"/>
      <c r="BL230" s="415"/>
    </row>
    <row r="231" spans="1:64" ht="14.5" outlineLevel="1" x14ac:dyDescent="0.35">
      <c r="A231" s="13"/>
      <c r="B231" s="340" t="str">
        <f>'Budget - P1'!B93</f>
        <v>P1.E.01</v>
      </c>
      <c r="C231" s="267">
        <f>'Budget - P1'!C93</f>
        <v>0</v>
      </c>
      <c r="D231" s="329">
        <f>'Budget - P1'!D93</f>
        <v>0</v>
      </c>
      <c r="E231" s="267">
        <f>'Budget - P1'!E93</f>
        <v>0</v>
      </c>
      <c r="F231" s="319">
        <f>'Budget - P1'!F93</f>
        <v>0</v>
      </c>
      <c r="G231" s="23">
        <f>'Budget - P1'!G93</f>
        <v>0</v>
      </c>
      <c r="H231" s="30">
        <f>'Budget - P1'!H93</f>
        <v>0</v>
      </c>
      <c r="I231" s="23">
        <f>'Budget - P1'!I93</f>
        <v>0</v>
      </c>
      <c r="J231" s="201">
        <f>'Budget - P1'!J93</f>
        <v>0</v>
      </c>
      <c r="K231" s="24">
        <f>'Budget - P1'!K93</f>
        <v>0</v>
      </c>
      <c r="L231" s="205">
        <f>'Budget - P1'!L93</f>
        <v>0</v>
      </c>
      <c r="M231" s="13"/>
      <c r="N231" s="177"/>
      <c r="O231" s="177"/>
      <c r="P231" s="177"/>
      <c r="Q231" s="395" t="str">
        <f t="shared" si="81"/>
        <v>ok</v>
      </c>
      <c r="R231" s="177"/>
      <c r="S231" s="169"/>
      <c r="T231" s="178"/>
      <c r="U231" s="177"/>
      <c r="V231" s="169"/>
      <c r="W231" s="178"/>
      <c r="X231" s="177"/>
      <c r="Y231" s="169"/>
      <c r="Z231" s="178"/>
      <c r="AA231" s="177"/>
      <c r="AB231" s="169"/>
      <c r="AC231" s="178"/>
      <c r="AD231" s="177"/>
      <c r="AE231" s="169"/>
      <c r="AF231" s="178"/>
      <c r="AG231" s="177"/>
      <c r="AH231" s="169"/>
      <c r="AI231" s="178"/>
      <c r="AJ231" s="177"/>
      <c r="AK231" s="169"/>
      <c r="AL231" s="178"/>
      <c r="AM231" s="177"/>
      <c r="AN231" s="169"/>
      <c r="AO231" s="178"/>
      <c r="AP231" s="177"/>
      <c r="AQ231" s="169"/>
      <c r="AR231" s="178"/>
      <c r="AS231" s="177"/>
      <c r="AT231" s="169"/>
      <c r="AU231" s="178"/>
      <c r="AV231" s="177"/>
      <c r="AW231" s="169"/>
      <c r="AX231" s="178"/>
      <c r="AY231" s="177"/>
      <c r="AZ231" s="169"/>
      <c r="BA231" s="178"/>
      <c r="BB231" s="13"/>
      <c r="BC231" s="26"/>
      <c r="BD231" s="27"/>
      <c r="BE231" s="13"/>
      <c r="BF231" s="26"/>
      <c r="BG231" s="27"/>
      <c r="BH231" s="13"/>
      <c r="BI231" s="26"/>
      <c r="BJ231" s="27"/>
      <c r="BL231" s="43"/>
    </row>
    <row r="232" spans="1:64" ht="14.5" outlineLevel="1" x14ac:dyDescent="0.35">
      <c r="A232" s="13"/>
      <c r="B232" s="340" t="str">
        <f>'Budget - P1'!B94</f>
        <v>P1.E.02</v>
      </c>
      <c r="C232" s="267">
        <f>'Budget - P1'!C94</f>
        <v>0</v>
      </c>
      <c r="D232" s="329">
        <f>'Budget - P1'!D94</f>
        <v>0</v>
      </c>
      <c r="E232" s="267">
        <f>'Budget - P1'!E94</f>
        <v>0</v>
      </c>
      <c r="F232" s="319">
        <f>'Budget - P1'!F94</f>
        <v>0</v>
      </c>
      <c r="G232" s="23">
        <f>'Budget - P1'!G94</f>
        <v>0</v>
      </c>
      <c r="H232" s="30">
        <f>'Budget - P1'!H94</f>
        <v>0</v>
      </c>
      <c r="I232" s="23">
        <f>'Budget - P1'!I94</f>
        <v>0</v>
      </c>
      <c r="J232" s="201">
        <f>'Budget - P1'!J94</f>
        <v>0</v>
      </c>
      <c r="K232" s="24">
        <f>'Budget - P1'!K94</f>
        <v>0</v>
      </c>
      <c r="L232" s="205">
        <f>'Budget - P1'!L94</f>
        <v>0</v>
      </c>
      <c r="M232" s="13"/>
      <c r="N232" s="177"/>
      <c r="O232" s="177"/>
      <c r="P232" s="177"/>
      <c r="Q232" s="395" t="str">
        <f t="shared" si="81"/>
        <v>ok</v>
      </c>
      <c r="R232" s="177"/>
      <c r="S232" s="169"/>
      <c r="T232" s="178"/>
      <c r="U232" s="177"/>
      <c r="V232" s="169"/>
      <c r="W232" s="178"/>
      <c r="X232" s="177"/>
      <c r="Y232" s="169"/>
      <c r="Z232" s="178"/>
      <c r="AA232" s="177"/>
      <c r="AB232" s="169"/>
      <c r="AC232" s="178"/>
      <c r="AD232" s="177"/>
      <c r="AE232" s="169"/>
      <c r="AF232" s="178"/>
      <c r="AG232" s="177"/>
      <c r="AH232" s="169"/>
      <c r="AI232" s="178"/>
      <c r="AJ232" s="177"/>
      <c r="AK232" s="169"/>
      <c r="AL232" s="178"/>
      <c r="AM232" s="177"/>
      <c r="AN232" s="169"/>
      <c r="AO232" s="178"/>
      <c r="AP232" s="177"/>
      <c r="AQ232" s="169"/>
      <c r="AR232" s="178"/>
      <c r="AS232" s="177"/>
      <c r="AT232" s="169"/>
      <c r="AU232" s="178"/>
      <c r="AV232" s="177"/>
      <c r="AW232" s="169"/>
      <c r="AX232" s="178"/>
      <c r="AY232" s="177"/>
      <c r="AZ232" s="169"/>
      <c r="BA232" s="178"/>
      <c r="BB232" s="13"/>
      <c r="BC232" s="26"/>
      <c r="BD232" s="27"/>
      <c r="BE232" s="13"/>
      <c r="BF232" s="26"/>
      <c r="BG232" s="27"/>
      <c r="BH232" s="13"/>
      <c r="BI232" s="26"/>
      <c r="BJ232" s="27"/>
      <c r="BL232" s="43"/>
    </row>
    <row r="233" spans="1:64" ht="14.5" outlineLevel="1" x14ac:dyDescent="0.35">
      <c r="A233" s="13"/>
      <c r="B233" s="340" t="str">
        <f>'Budget - P1'!B95</f>
        <v>P1.E.03</v>
      </c>
      <c r="C233" s="267">
        <f>'Budget - P1'!C95</f>
        <v>0</v>
      </c>
      <c r="D233" s="329">
        <f>'Budget - P1'!D95</f>
        <v>0</v>
      </c>
      <c r="E233" s="267">
        <f>'Budget - P1'!E95</f>
        <v>0</v>
      </c>
      <c r="F233" s="319">
        <f>'Budget - P1'!F95</f>
        <v>0</v>
      </c>
      <c r="G233" s="23">
        <f>'Budget - P1'!G95</f>
        <v>0</v>
      </c>
      <c r="H233" s="30">
        <f>'Budget - P1'!H95</f>
        <v>0</v>
      </c>
      <c r="I233" s="23">
        <f>'Budget - P1'!I95</f>
        <v>0</v>
      </c>
      <c r="J233" s="201">
        <f>'Budget - P1'!J95</f>
        <v>0</v>
      </c>
      <c r="K233" s="24">
        <f>'Budget - P1'!K95</f>
        <v>0</v>
      </c>
      <c r="L233" s="205">
        <f>'Budget - P1'!L95</f>
        <v>0</v>
      </c>
      <c r="M233" s="13"/>
      <c r="N233" s="177"/>
      <c r="O233" s="177"/>
      <c r="P233" s="177"/>
      <c r="Q233" s="395" t="str">
        <f t="shared" si="81"/>
        <v>ok</v>
      </c>
      <c r="R233" s="177"/>
      <c r="S233" s="169"/>
      <c r="T233" s="178"/>
      <c r="U233" s="177"/>
      <c r="V233" s="169"/>
      <c r="W233" s="178"/>
      <c r="X233" s="177"/>
      <c r="Y233" s="169"/>
      <c r="Z233" s="178"/>
      <c r="AA233" s="177"/>
      <c r="AB233" s="169"/>
      <c r="AC233" s="178"/>
      <c r="AD233" s="177"/>
      <c r="AE233" s="169"/>
      <c r="AF233" s="178"/>
      <c r="AG233" s="177"/>
      <c r="AH233" s="169"/>
      <c r="AI233" s="178"/>
      <c r="AJ233" s="177"/>
      <c r="AK233" s="169"/>
      <c r="AL233" s="178"/>
      <c r="AM233" s="177"/>
      <c r="AN233" s="169"/>
      <c r="AO233" s="178"/>
      <c r="AP233" s="177"/>
      <c r="AQ233" s="169"/>
      <c r="AR233" s="178"/>
      <c r="AS233" s="177"/>
      <c r="AT233" s="169"/>
      <c r="AU233" s="178"/>
      <c r="AV233" s="177"/>
      <c r="AW233" s="169"/>
      <c r="AX233" s="178"/>
      <c r="AY233" s="177"/>
      <c r="AZ233" s="169"/>
      <c r="BA233" s="178"/>
      <c r="BB233" s="13"/>
      <c r="BC233" s="26"/>
      <c r="BD233" s="27"/>
      <c r="BE233" s="13"/>
      <c r="BF233" s="26"/>
      <c r="BG233" s="27"/>
      <c r="BH233" s="13"/>
      <c r="BI233" s="26"/>
      <c r="BJ233" s="27"/>
      <c r="BL233" s="43"/>
    </row>
    <row r="234" spans="1:64" ht="14.5" outlineLevel="1" x14ac:dyDescent="0.35">
      <c r="A234" s="13"/>
      <c r="B234" s="340" t="str">
        <f>'Budget - P1'!B96</f>
        <v>P1.E.04</v>
      </c>
      <c r="C234" s="267">
        <f>'Budget - P1'!C96</f>
        <v>0</v>
      </c>
      <c r="D234" s="329">
        <f>'Budget - P1'!D96</f>
        <v>0</v>
      </c>
      <c r="E234" s="267">
        <f>'Budget - P1'!E96</f>
        <v>0</v>
      </c>
      <c r="F234" s="319">
        <f>'Budget - P1'!F96</f>
        <v>0</v>
      </c>
      <c r="G234" s="23">
        <f>'Budget - P1'!G96</f>
        <v>0</v>
      </c>
      <c r="H234" s="30">
        <f>'Budget - P1'!H96</f>
        <v>0</v>
      </c>
      <c r="I234" s="23">
        <f>'Budget - P1'!I96</f>
        <v>0</v>
      </c>
      <c r="J234" s="201">
        <f>'Budget - P1'!J96</f>
        <v>0</v>
      </c>
      <c r="K234" s="24">
        <f>'Budget - P1'!K96</f>
        <v>0</v>
      </c>
      <c r="L234" s="205">
        <f>'Budget - P1'!L96</f>
        <v>0</v>
      </c>
      <c r="M234" s="13"/>
      <c r="N234" s="177"/>
      <c r="O234" s="177"/>
      <c r="P234" s="177"/>
      <c r="Q234" s="395" t="str">
        <f t="shared" si="81"/>
        <v>ok</v>
      </c>
      <c r="R234" s="177"/>
      <c r="S234" s="169"/>
      <c r="T234" s="178"/>
      <c r="U234" s="177"/>
      <c r="V234" s="169"/>
      <c r="W234" s="178"/>
      <c r="X234" s="177"/>
      <c r="Y234" s="169"/>
      <c r="Z234" s="178"/>
      <c r="AA234" s="177"/>
      <c r="AB234" s="169"/>
      <c r="AC234" s="178"/>
      <c r="AD234" s="177"/>
      <c r="AE234" s="169"/>
      <c r="AF234" s="178"/>
      <c r="AG234" s="177"/>
      <c r="AH234" s="169"/>
      <c r="AI234" s="178"/>
      <c r="AJ234" s="177"/>
      <c r="AK234" s="169"/>
      <c r="AL234" s="178"/>
      <c r="AM234" s="177"/>
      <c r="AN234" s="169"/>
      <c r="AO234" s="178"/>
      <c r="AP234" s="177"/>
      <c r="AQ234" s="169"/>
      <c r="AR234" s="178"/>
      <c r="AS234" s="177"/>
      <c r="AT234" s="169"/>
      <c r="AU234" s="178"/>
      <c r="AV234" s="177"/>
      <c r="AW234" s="169"/>
      <c r="AX234" s="178"/>
      <c r="AY234" s="177"/>
      <c r="AZ234" s="169"/>
      <c r="BA234" s="178"/>
      <c r="BB234" s="13"/>
      <c r="BC234" s="26"/>
      <c r="BD234" s="27"/>
      <c r="BE234" s="13"/>
      <c r="BF234" s="26"/>
      <c r="BG234" s="27"/>
      <c r="BH234" s="13"/>
      <c r="BI234" s="26"/>
      <c r="BJ234" s="27"/>
      <c r="BL234" s="43"/>
    </row>
    <row r="235" spans="1:64" ht="14.5" outlineLevel="1" x14ac:dyDescent="0.35">
      <c r="A235" s="13"/>
      <c r="B235" s="340" t="str">
        <f>'Budget - P1'!B97</f>
        <v>P1.E.05</v>
      </c>
      <c r="C235" s="267">
        <f>'Budget - P1'!C97</f>
        <v>0</v>
      </c>
      <c r="D235" s="329">
        <f>'Budget - P1'!D97</f>
        <v>0</v>
      </c>
      <c r="E235" s="267">
        <f>'Budget - P1'!E97</f>
        <v>0</v>
      </c>
      <c r="F235" s="319">
        <f>'Budget - P1'!F97</f>
        <v>0</v>
      </c>
      <c r="G235" s="23">
        <f>'Budget - P1'!G97</f>
        <v>0</v>
      </c>
      <c r="H235" s="30">
        <f>'Budget - P1'!H97</f>
        <v>0</v>
      </c>
      <c r="I235" s="23">
        <f>'Budget - P1'!I97</f>
        <v>0</v>
      </c>
      <c r="J235" s="201">
        <f>'Budget - P1'!J97</f>
        <v>0</v>
      </c>
      <c r="K235" s="24">
        <f>'Budget - P1'!K97</f>
        <v>0</v>
      </c>
      <c r="L235" s="205">
        <f>'Budget - P1'!L97</f>
        <v>0</v>
      </c>
      <c r="M235" s="13"/>
      <c r="N235" s="177"/>
      <c r="O235" s="177"/>
      <c r="P235" s="177"/>
      <c r="Q235" s="395" t="str">
        <f t="shared" si="81"/>
        <v>ok</v>
      </c>
      <c r="R235" s="177"/>
      <c r="S235" s="169"/>
      <c r="T235" s="178"/>
      <c r="U235" s="177"/>
      <c r="V235" s="169"/>
      <c r="W235" s="178"/>
      <c r="X235" s="177"/>
      <c r="Y235" s="169"/>
      <c r="Z235" s="178"/>
      <c r="AA235" s="177"/>
      <c r="AB235" s="169"/>
      <c r="AC235" s="178"/>
      <c r="AD235" s="177"/>
      <c r="AE235" s="169"/>
      <c r="AF235" s="178"/>
      <c r="AG235" s="177"/>
      <c r="AH235" s="169"/>
      <c r="AI235" s="178"/>
      <c r="AJ235" s="177"/>
      <c r="AK235" s="169"/>
      <c r="AL235" s="178"/>
      <c r="AM235" s="177"/>
      <c r="AN235" s="169"/>
      <c r="AO235" s="178"/>
      <c r="AP235" s="177"/>
      <c r="AQ235" s="169"/>
      <c r="AR235" s="178"/>
      <c r="AS235" s="177"/>
      <c r="AT235" s="169"/>
      <c r="AU235" s="178"/>
      <c r="AV235" s="177"/>
      <c r="AW235" s="169"/>
      <c r="AX235" s="178"/>
      <c r="AY235" s="177"/>
      <c r="AZ235" s="169"/>
      <c r="BA235" s="178"/>
      <c r="BB235" s="13"/>
      <c r="BC235" s="26"/>
      <c r="BD235" s="27"/>
      <c r="BE235" s="13"/>
      <c r="BF235" s="26"/>
      <c r="BG235" s="27"/>
      <c r="BH235" s="13"/>
      <c r="BI235" s="26"/>
      <c r="BJ235" s="27"/>
      <c r="BL235" s="43"/>
    </row>
    <row r="236" spans="1:64" ht="14.5" outlineLevel="1" x14ac:dyDescent="0.35">
      <c r="A236" s="13"/>
      <c r="B236" s="340" t="str">
        <f>'Budget - P1'!B98</f>
        <v>P1.E.06</v>
      </c>
      <c r="C236" s="267">
        <f>'Budget - P1'!C98</f>
        <v>0</v>
      </c>
      <c r="D236" s="329">
        <f>'Budget - P1'!D98</f>
        <v>0</v>
      </c>
      <c r="E236" s="267">
        <f>'Budget - P1'!E98</f>
        <v>0</v>
      </c>
      <c r="F236" s="319">
        <f>'Budget - P1'!F98</f>
        <v>0</v>
      </c>
      <c r="G236" s="23">
        <f>'Budget - P1'!G98</f>
        <v>0</v>
      </c>
      <c r="H236" s="30">
        <f>'Budget - P1'!H98</f>
        <v>0</v>
      </c>
      <c r="I236" s="23">
        <f>'Budget - P1'!I98</f>
        <v>0</v>
      </c>
      <c r="J236" s="201">
        <f>'Budget - P1'!J98</f>
        <v>0</v>
      </c>
      <c r="K236" s="24">
        <f>'Budget - P1'!K98</f>
        <v>0</v>
      </c>
      <c r="L236" s="205">
        <f>'Budget - P1'!L98</f>
        <v>0</v>
      </c>
      <c r="M236" s="13"/>
      <c r="N236" s="177"/>
      <c r="O236" s="177"/>
      <c r="P236" s="177"/>
      <c r="Q236" s="395" t="str">
        <f t="shared" si="81"/>
        <v>ok</v>
      </c>
      <c r="R236" s="177"/>
      <c r="S236" s="169"/>
      <c r="T236" s="178"/>
      <c r="U236" s="177"/>
      <c r="V236" s="169"/>
      <c r="W236" s="178"/>
      <c r="X236" s="177"/>
      <c r="Y236" s="169"/>
      <c r="Z236" s="178"/>
      <c r="AA236" s="177"/>
      <c r="AB236" s="169"/>
      <c r="AC236" s="178"/>
      <c r="AD236" s="177"/>
      <c r="AE236" s="169"/>
      <c r="AF236" s="178"/>
      <c r="AG236" s="177"/>
      <c r="AH236" s="169"/>
      <c r="AI236" s="178"/>
      <c r="AJ236" s="177"/>
      <c r="AK236" s="169"/>
      <c r="AL236" s="178"/>
      <c r="AM236" s="177"/>
      <c r="AN236" s="169"/>
      <c r="AO236" s="178"/>
      <c r="AP236" s="177"/>
      <c r="AQ236" s="169"/>
      <c r="AR236" s="178"/>
      <c r="AS236" s="177"/>
      <c r="AT236" s="169"/>
      <c r="AU236" s="178"/>
      <c r="AV236" s="177"/>
      <c r="AW236" s="169"/>
      <c r="AX236" s="178"/>
      <c r="AY236" s="177"/>
      <c r="AZ236" s="169"/>
      <c r="BA236" s="178"/>
      <c r="BB236" s="13"/>
      <c r="BC236" s="26"/>
      <c r="BD236" s="27"/>
      <c r="BE236" s="13"/>
      <c r="BF236" s="26"/>
      <c r="BG236" s="27"/>
      <c r="BH236" s="13"/>
      <c r="BI236" s="26"/>
      <c r="BJ236" s="27"/>
      <c r="BL236" s="43"/>
    </row>
    <row r="237" spans="1:64" ht="14.5" outlineLevel="1" x14ac:dyDescent="0.35">
      <c r="A237" s="13"/>
      <c r="B237" s="340" t="str">
        <f>'Budget - P1'!B99</f>
        <v>P1.E.07</v>
      </c>
      <c r="C237" s="267">
        <f>'Budget - P1'!C99</f>
        <v>0</v>
      </c>
      <c r="D237" s="329">
        <f>'Budget - P1'!D99</f>
        <v>0</v>
      </c>
      <c r="E237" s="267">
        <f>'Budget - P1'!E99</f>
        <v>0</v>
      </c>
      <c r="F237" s="319">
        <f>'Budget - P1'!F99</f>
        <v>0</v>
      </c>
      <c r="G237" s="23">
        <f>'Budget - P1'!G99</f>
        <v>0</v>
      </c>
      <c r="H237" s="30">
        <f>'Budget - P1'!H99</f>
        <v>0</v>
      </c>
      <c r="I237" s="23">
        <f>'Budget - P1'!I99</f>
        <v>0</v>
      </c>
      <c r="J237" s="201">
        <f>'Budget - P1'!J99</f>
        <v>0</v>
      </c>
      <c r="K237" s="24">
        <f>'Budget - P1'!K99</f>
        <v>0</v>
      </c>
      <c r="L237" s="205">
        <f>'Budget - P1'!L99</f>
        <v>0</v>
      </c>
      <c r="M237" s="13"/>
      <c r="N237" s="177"/>
      <c r="O237" s="177"/>
      <c r="P237" s="177"/>
      <c r="Q237" s="395" t="str">
        <f t="shared" si="81"/>
        <v>ok</v>
      </c>
      <c r="R237" s="177"/>
      <c r="S237" s="169"/>
      <c r="T237" s="178"/>
      <c r="U237" s="177"/>
      <c r="V237" s="169"/>
      <c r="W237" s="178"/>
      <c r="X237" s="177"/>
      <c r="Y237" s="169"/>
      <c r="Z237" s="178"/>
      <c r="AA237" s="177"/>
      <c r="AB237" s="169"/>
      <c r="AC237" s="178"/>
      <c r="AD237" s="177"/>
      <c r="AE237" s="169"/>
      <c r="AF237" s="178"/>
      <c r="AG237" s="177"/>
      <c r="AH237" s="169"/>
      <c r="AI237" s="178"/>
      <c r="AJ237" s="177"/>
      <c r="AK237" s="169"/>
      <c r="AL237" s="178"/>
      <c r="AM237" s="177"/>
      <c r="AN237" s="169"/>
      <c r="AO237" s="178"/>
      <c r="AP237" s="177"/>
      <c r="AQ237" s="169"/>
      <c r="AR237" s="178"/>
      <c r="AS237" s="177"/>
      <c r="AT237" s="169"/>
      <c r="AU237" s="178"/>
      <c r="AV237" s="177"/>
      <c r="AW237" s="169"/>
      <c r="AX237" s="178"/>
      <c r="AY237" s="177"/>
      <c r="AZ237" s="169"/>
      <c r="BA237" s="178"/>
      <c r="BB237" s="13"/>
      <c r="BC237" s="26"/>
      <c r="BD237" s="27"/>
      <c r="BE237" s="13"/>
      <c r="BF237" s="26"/>
      <c r="BG237" s="27"/>
      <c r="BH237" s="13"/>
      <c r="BI237" s="26"/>
      <c r="BJ237" s="27"/>
      <c r="BL237" s="43"/>
    </row>
    <row r="238" spans="1:64" ht="14.5" outlineLevel="1" x14ac:dyDescent="0.35">
      <c r="A238" s="13"/>
      <c r="B238" s="340" t="str">
        <f>'Budget - P1'!B100</f>
        <v>P1.E.08</v>
      </c>
      <c r="C238" s="267">
        <f>'Budget - P1'!C100</f>
        <v>0</v>
      </c>
      <c r="D238" s="329">
        <f>'Budget - P1'!D100</f>
        <v>0</v>
      </c>
      <c r="E238" s="267">
        <f>'Budget - P1'!E100</f>
        <v>0</v>
      </c>
      <c r="F238" s="319">
        <f>'Budget - P1'!F100</f>
        <v>0</v>
      </c>
      <c r="G238" s="23">
        <f>'Budget - P1'!G100</f>
        <v>0</v>
      </c>
      <c r="H238" s="30">
        <f>'Budget - P1'!H100</f>
        <v>0</v>
      </c>
      <c r="I238" s="23">
        <f>'Budget - P1'!I100</f>
        <v>0</v>
      </c>
      <c r="J238" s="201">
        <f>'Budget - P1'!J100</f>
        <v>0</v>
      </c>
      <c r="K238" s="24">
        <f>'Budget - P1'!K100</f>
        <v>0</v>
      </c>
      <c r="L238" s="205">
        <f>'Budget - P1'!L100</f>
        <v>0</v>
      </c>
      <c r="M238" s="13"/>
      <c r="N238" s="177"/>
      <c r="O238" s="177"/>
      <c r="P238" s="177"/>
      <c r="Q238" s="395" t="str">
        <f t="shared" si="81"/>
        <v>ok</v>
      </c>
      <c r="R238" s="177"/>
      <c r="S238" s="169"/>
      <c r="T238" s="178"/>
      <c r="U238" s="177"/>
      <c r="V238" s="169"/>
      <c r="W238" s="178"/>
      <c r="X238" s="177"/>
      <c r="Y238" s="169"/>
      <c r="Z238" s="178"/>
      <c r="AA238" s="177"/>
      <c r="AB238" s="169"/>
      <c r="AC238" s="178"/>
      <c r="AD238" s="177"/>
      <c r="AE238" s="169"/>
      <c r="AF238" s="178"/>
      <c r="AG238" s="177"/>
      <c r="AH238" s="169"/>
      <c r="AI238" s="178"/>
      <c r="AJ238" s="177"/>
      <c r="AK238" s="169"/>
      <c r="AL238" s="178"/>
      <c r="AM238" s="177"/>
      <c r="AN238" s="169"/>
      <c r="AO238" s="178"/>
      <c r="AP238" s="177"/>
      <c r="AQ238" s="169"/>
      <c r="AR238" s="178"/>
      <c r="AS238" s="177"/>
      <c r="AT238" s="169"/>
      <c r="AU238" s="178"/>
      <c r="AV238" s="177"/>
      <c r="AW238" s="169"/>
      <c r="AX238" s="178"/>
      <c r="AY238" s="177"/>
      <c r="AZ238" s="169"/>
      <c r="BA238" s="178"/>
      <c r="BB238" s="13"/>
      <c r="BC238" s="26"/>
      <c r="BD238" s="27"/>
      <c r="BE238" s="13"/>
      <c r="BF238" s="26"/>
      <c r="BG238" s="27"/>
      <c r="BH238" s="13"/>
      <c r="BI238" s="26"/>
      <c r="BJ238" s="27"/>
      <c r="BL238" s="43"/>
    </row>
    <row r="239" spans="1:64" ht="14.5" outlineLevel="1" x14ac:dyDescent="0.35">
      <c r="A239" s="13"/>
      <c r="B239" s="340" t="str">
        <f>'Budget - P1'!B101</f>
        <v>P1.E.09</v>
      </c>
      <c r="C239" s="267">
        <f>'Budget - P1'!C101</f>
        <v>0</v>
      </c>
      <c r="D239" s="329">
        <f>'Budget - P1'!D101</f>
        <v>0</v>
      </c>
      <c r="E239" s="267">
        <f>'Budget - P1'!E101</f>
        <v>0</v>
      </c>
      <c r="F239" s="319">
        <f>'Budget - P1'!F101</f>
        <v>0</v>
      </c>
      <c r="G239" s="23">
        <f>'Budget - P1'!G101</f>
        <v>0</v>
      </c>
      <c r="H239" s="30">
        <f>'Budget - P1'!H101</f>
        <v>0</v>
      </c>
      <c r="I239" s="23">
        <f>'Budget - P1'!I101</f>
        <v>0</v>
      </c>
      <c r="J239" s="201">
        <f>'Budget - P1'!J101</f>
        <v>0</v>
      </c>
      <c r="K239" s="24">
        <f>'Budget - P1'!K101</f>
        <v>0</v>
      </c>
      <c r="L239" s="205">
        <f>'Budget - P1'!L101</f>
        <v>0</v>
      </c>
      <c r="M239" s="13"/>
      <c r="N239" s="177"/>
      <c r="O239" s="177"/>
      <c r="P239" s="177"/>
      <c r="Q239" s="395" t="str">
        <f t="shared" si="81"/>
        <v>ok</v>
      </c>
      <c r="R239" s="177"/>
      <c r="S239" s="169"/>
      <c r="T239" s="178"/>
      <c r="U239" s="177"/>
      <c r="V239" s="169"/>
      <c r="W239" s="178"/>
      <c r="X239" s="177"/>
      <c r="Y239" s="169"/>
      <c r="Z239" s="178"/>
      <c r="AA239" s="177"/>
      <c r="AB239" s="169"/>
      <c r="AC239" s="178"/>
      <c r="AD239" s="177"/>
      <c r="AE239" s="169"/>
      <c r="AF239" s="178"/>
      <c r="AG239" s="177"/>
      <c r="AH239" s="169"/>
      <c r="AI239" s="178"/>
      <c r="AJ239" s="177"/>
      <c r="AK239" s="169"/>
      <c r="AL239" s="178"/>
      <c r="AM239" s="177"/>
      <c r="AN239" s="169"/>
      <c r="AO239" s="178"/>
      <c r="AP239" s="177"/>
      <c r="AQ239" s="169"/>
      <c r="AR239" s="178"/>
      <c r="AS239" s="177"/>
      <c r="AT239" s="169"/>
      <c r="AU239" s="178"/>
      <c r="AV239" s="177"/>
      <c r="AW239" s="169"/>
      <c r="AX239" s="178"/>
      <c r="AY239" s="177"/>
      <c r="AZ239" s="169"/>
      <c r="BA239" s="178"/>
      <c r="BB239" s="13"/>
      <c r="BC239" s="26"/>
      <c r="BD239" s="27"/>
      <c r="BE239" s="13"/>
      <c r="BF239" s="26"/>
      <c r="BG239" s="27"/>
      <c r="BH239" s="13"/>
      <c r="BI239" s="26"/>
      <c r="BJ239" s="27"/>
      <c r="BL239" s="43"/>
    </row>
    <row r="240" spans="1:64" ht="14.5" outlineLevel="1" x14ac:dyDescent="0.35">
      <c r="A240" s="13"/>
      <c r="B240" s="340" t="str">
        <f>'Budget - P1'!B102</f>
        <v>P1.E.10</v>
      </c>
      <c r="C240" s="267">
        <f>'Budget - P1'!C102</f>
        <v>0</v>
      </c>
      <c r="D240" s="329">
        <f>'Budget - P1'!D102</f>
        <v>0</v>
      </c>
      <c r="E240" s="267">
        <f>'Budget - P1'!E102</f>
        <v>0</v>
      </c>
      <c r="F240" s="319">
        <f>'Budget - P1'!F102</f>
        <v>0</v>
      </c>
      <c r="G240" s="23">
        <f>'Budget - P1'!G102</f>
        <v>0</v>
      </c>
      <c r="H240" s="30">
        <f>'Budget - P1'!H102</f>
        <v>0</v>
      </c>
      <c r="I240" s="23">
        <f>'Budget - P1'!I102</f>
        <v>0</v>
      </c>
      <c r="J240" s="201">
        <f>'Budget - P1'!J102</f>
        <v>0</v>
      </c>
      <c r="K240" s="24">
        <f>'Budget - P1'!K102</f>
        <v>0</v>
      </c>
      <c r="L240" s="205">
        <f>'Budget - P1'!L102</f>
        <v>0</v>
      </c>
      <c r="M240" s="13"/>
      <c r="N240" s="177"/>
      <c r="O240" s="177"/>
      <c r="P240" s="177"/>
      <c r="Q240" s="395" t="str">
        <f t="shared" si="81"/>
        <v>ok</v>
      </c>
      <c r="R240" s="177"/>
      <c r="S240" s="169"/>
      <c r="T240" s="178"/>
      <c r="U240" s="177"/>
      <c r="V240" s="169"/>
      <c r="W240" s="178"/>
      <c r="X240" s="177"/>
      <c r="Y240" s="169"/>
      <c r="Z240" s="178"/>
      <c r="AA240" s="177"/>
      <c r="AB240" s="169"/>
      <c r="AC240" s="178"/>
      <c r="AD240" s="177"/>
      <c r="AE240" s="169"/>
      <c r="AF240" s="178"/>
      <c r="AG240" s="177"/>
      <c r="AH240" s="169"/>
      <c r="AI240" s="178"/>
      <c r="AJ240" s="177"/>
      <c r="AK240" s="169"/>
      <c r="AL240" s="178"/>
      <c r="AM240" s="177"/>
      <c r="AN240" s="169"/>
      <c r="AO240" s="178"/>
      <c r="AP240" s="177"/>
      <c r="AQ240" s="169"/>
      <c r="AR240" s="178"/>
      <c r="AS240" s="177"/>
      <c r="AT240" s="169"/>
      <c r="AU240" s="178"/>
      <c r="AV240" s="177"/>
      <c r="AW240" s="169"/>
      <c r="AX240" s="178"/>
      <c r="AY240" s="177"/>
      <c r="AZ240" s="169"/>
      <c r="BA240" s="178"/>
      <c r="BB240" s="13"/>
      <c r="BC240" s="26"/>
      <c r="BD240" s="27"/>
      <c r="BE240" s="13"/>
      <c r="BF240" s="26"/>
      <c r="BG240" s="27"/>
      <c r="BH240" s="13"/>
      <c r="BI240" s="26"/>
      <c r="BJ240" s="27"/>
      <c r="BL240" s="43"/>
    </row>
    <row r="241" spans="1:64" ht="15" customHeight="1" x14ac:dyDescent="0.35">
      <c r="A241" s="13"/>
      <c r="B241" s="416" t="str">
        <f>CONCATENATE('Budget - P2'!D2," - ",'Budget consortium'!B218)</f>
        <v>Partner 2 - E. FRAIS DE FONCTIONNEMENT DU BUREAU (OFFICE RUNNING COSTS)</v>
      </c>
      <c r="C241" s="417"/>
      <c r="D241" s="417"/>
      <c r="E241" s="417"/>
      <c r="F241" s="417"/>
      <c r="G241" s="417"/>
      <c r="H241" s="417"/>
      <c r="I241" s="417"/>
      <c r="J241" s="417"/>
      <c r="K241" s="417"/>
      <c r="L241" s="418">
        <f>SUM(L242:L250)</f>
        <v>0</v>
      </c>
      <c r="M241" s="20"/>
      <c r="N241" s="418">
        <f>SUM(N242:N250)</f>
        <v>0</v>
      </c>
      <c r="O241" s="418">
        <f>SUM(O242:O250)</f>
        <v>0</v>
      </c>
      <c r="P241" s="418">
        <f>SUM(P242:P250)</f>
        <v>0</v>
      </c>
      <c r="Q241" s="395" t="str">
        <f t="shared" si="81"/>
        <v>ok</v>
      </c>
      <c r="R241" s="410"/>
      <c r="S241" s="411"/>
      <c r="T241" s="412"/>
      <c r="U241" s="410"/>
      <c r="V241" s="411"/>
      <c r="W241" s="412"/>
      <c r="X241" s="410"/>
      <c r="Y241" s="411"/>
      <c r="Z241" s="412"/>
      <c r="AA241" s="410"/>
      <c r="AB241" s="411"/>
      <c r="AC241" s="412"/>
      <c r="AD241" s="410"/>
      <c r="AE241" s="411"/>
      <c r="AF241" s="412"/>
      <c r="AG241" s="410"/>
      <c r="AH241" s="411"/>
      <c r="AI241" s="412"/>
      <c r="AJ241" s="410"/>
      <c r="AK241" s="411"/>
      <c r="AL241" s="412"/>
      <c r="AM241" s="410"/>
      <c r="AN241" s="411"/>
      <c r="AO241" s="412"/>
      <c r="AP241" s="410"/>
      <c r="AQ241" s="411"/>
      <c r="AR241" s="412"/>
      <c r="AS241" s="410"/>
      <c r="AT241" s="411"/>
      <c r="AU241" s="412"/>
      <c r="AV241" s="410"/>
      <c r="AW241" s="411"/>
      <c r="AX241" s="412"/>
      <c r="AY241" s="410"/>
      <c r="AZ241" s="411"/>
      <c r="BA241" s="412"/>
      <c r="BB241" s="13"/>
      <c r="BC241" s="413"/>
      <c r="BD241" s="414"/>
      <c r="BE241" s="13"/>
      <c r="BF241" s="413"/>
      <c r="BG241" s="414"/>
      <c r="BH241" s="13"/>
      <c r="BI241" s="413"/>
      <c r="BJ241" s="414"/>
      <c r="BL241" s="415"/>
    </row>
    <row r="242" spans="1:64" ht="14.5" outlineLevel="1" x14ac:dyDescent="0.35">
      <c r="A242" s="13"/>
      <c r="B242" s="340" t="str">
        <f>'Budget - P2'!B93</f>
        <v>P2.E.01</v>
      </c>
      <c r="C242" s="267">
        <f>'Budget - P2'!C93</f>
        <v>0</v>
      </c>
      <c r="D242" s="329">
        <f>'Budget - P2'!D93</f>
        <v>0</v>
      </c>
      <c r="E242" s="267">
        <f>'Budget - P2'!E93</f>
        <v>0</v>
      </c>
      <c r="F242" s="319">
        <f>'Budget - P2'!F93</f>
        <v>0</v>
      </c>
      <c r="G242" s="23">
        <f>'Budget - P2'!G93</f>
        <v>0</v>
      </c>
      <c r="H242" s="30">
        <f>'Budget - P2'!H93</f>
        <v>0</v>
      </c>
      <c r="I242" s="23">
        <f>'Budget - P2'!I93</f>
        <v>0</v>
      </c>
      <c r="J242" s="201">
        <f>'Budget - P2'!J93</f>
        <v>0</v>
      </c>
      <c r="K242" s="24">
        <f>'Budget - P2'!K93</f>
        <v>0</v>
      </c>
      <c r="L242" s="205">
        <f>'Budget - P2'!L93</f>
        <v>0</v>
      </c>
      <c r="M242" s="13"/>
      <c r="N242" s="177"/>
      <c r="O242" s="177"/>
      <c r="P242" s="177"/>
      <c r="Q242" s="395" t="str">
        <f t="shared" si="81"/>
        <v>ok</v>
      </c>
      <c r="R242" s="177"/>
      <c r="S242" s="169"/>
      <c r="T242" s="178"/>
      <c r="U242" s="177"/>
      <c r="V242" s="169"/>
      <c r="W242" s="178"/>
      <c r="X242" s="177"/>
      <c r="Y242" s="169"/>
      <c r="Z242" s="178"/>
      <c r="AA242" s="177"/>
      <c r="AB242" s="169"/>
      <c r="AC242" s="178"/>
      <c r="AD242" s="177"/>
      <c r="AE242" s="169"/>
      <c r="AF242" s="178"/>
      <c r="AG242" s="177"/>
      <c r="AH242" s="169"/>
      <c r="AI242" s="178"/>
      <c r="AJ242" s="177"/>
      <c r="AK242" s="169"/>
      <c r="AL242" s="178"/>
      <c r="AM242" s="177"/>
      <c r="AN242" s="169"/>
      <c r="AO242" s="178"/>
      <c r="AP242" s="177"/>
      <c r="AQ242" s="169"/>
      <c r="AR242" s="178"/>
      <c r="AS242" s="177"/>
      <c r="AT242" s="169"/>
      <c r="AU242" s="178"/>
      <c r="AV242" s="177"/>
      <c r="AW242" s="169"/>
      <c r="AX242" s="178"/>
      <c r="AY242" s="177"/>
      <c r="AZ242" s="169"/>
      <c r="BA242" s="178"/>
      <c r="BB242" s="13"/>
      <c r="BC242" s="26"/>
      <c r="BD242" s="27"/>
      <c r="BE242" s="13"/>
      <c r="BF242" s="26"/>
      <c r="BG242" s="27"/>
      <c r="BH242" s="13"/>
      <c r="BI242" s="26"/>
      <c r="BJ242" s="27"/>
      <c r="BL242" s="43"/>
    </row>
    <row r="243" spans="1:64" ht="14.5" outlineLevel="1" x14ac:dyDescent="0.35">
      <c r="A243" s="13"/>
      <c r="B243" s="340" t="str">
        <f>'Budget - P2'!B94</f>
        <v>P2.E.02</v>
      </c>
      <c r="C243" s="267">
        <f>'Budget - P2'!C94</f>
        <v>0</v>
      </c>
      <c r="D243" s="329">
        <f>'Budget - P2'!D94</f>
        <v>0</v>
      </c>
      <c r="E243" s="267">
        <f>'Budget - P2'!E94</f>
        <v>0</v>
      </c>
      <c r="F243" s="319">
        <f>'Budget - P2'!F94</f>
        <v>0</v>
      </c>
      <c r="G243" s="23">
        <f>'Budget - P2'!G94</f>
        <v>0</v>
      </c>
      <c r="H243" s="30">
        <f>'Budget - P2'!H94</f>
        <v>0</v>
      </c>
      <c r="I243" s="23">
        <f>'Budget - P2'!I94</f>
        <v>0</v>
      </c>
      <c r="J243" s="201">
        <f>'Budget - P2'!J94</f>
        <v>0</v>
      </c>
      <c r="K243" s="24">
        <f>'Budget - P2'!K94</f>
        <v>0</v>
      </c>
      <c r="L243" s="205">
        <f>'Budget - P2'!L94</f>
        <v>0</v>
      </c>
      <c r="M243" s="13"/>
      <c r="N243" s="177"/>
      <c r="O243" s="177"/>
      <c r="P243" s="177"/>
      <c r="Q243" s="395" t="str">
        <f t="shared" si="81"/>
        <v>ok</v>
      </c>
      <c r="R243" s="177"/>
      <c r="S243" s="169"/>
      <c r="T243" s="178"/>
      <c r="U243" s="177"/>
      <c r="V243" s="169"/>
      <c r="W243" s="178"/>
      <c r="X243" s="177"/>
      <c r="Y243" s="169"/>
      <c r="Z243" s="178"/>
      <c r="AA243" s="177"/>
      <c r="AB243" s="169"/>
      <c r="AC243" s="178"/>
      <c r="AD243" s="177"/>
      <c r="AE243" s="169"/>
      <c r="AF243" s="178"/>
      <c r="AG243" s="177"/>
      <c r="AH243" s="169"/>
      <c r="AI243" s="178"/>
      <c r="AJ243" s="177"/>
      <c r="AK243" s="169"/>
      <c r="AL243" s="178"/>
      <c r="AM243" s="177"/>
      <c r="AN243" s="169"/>
      <c r="AO243" s="178"/>
      <c r="AP243" s="177"/>
      <c r="AQ243" s="169"/>
      <c r="AR243" s="178"/>
      <c r="AS243" s="177"/>
      <c r="AT243" s="169"/>
      <c r="AU243" s="178"/>
      <c r="AV243" s="177"/>
      <c r="AW243" s="169"/>
      <c r="AX243" s="178"/>
      <c r="AY243" s="177"/>
      <c r="AZ243" s="169"/>
      <c r="BA243" s="178"/>
      <c r="BB243" s="13"/>
      <c r="BC243" s="26"/>
      <c r="BD243" s="27"/>
      <c r="BE243" s="13"/>
      <c r="BF243" s="26"/>
      <c r="BG243" s="27"/>
      <c r="BH243" s="13"/>
      <c r="BI243" s="26"/>
      <c r="BJ243" s="27"/>
      <c r="BL243" s="43"/>
    </row>
    <row r="244" spans="1:64" ht="14.5" outlineLevel="1" x14ac:dyDescent="0.35">
      <c r="A244" s="13"/>
      <c r="B244" s="340" t="str">
        <f>'Budget - P2'!B95</f>
        <v>P2.E.03</v>
      </c>
      <c r="C244" s="267">
        <f>'Budget - P2'!C95</f>
        <v>0</v>
      </c>
      <c r="D244" s="329">
        <f>'Budget - P2'!D95</f>
        <v>0</v>
      </c>
      <c r="E244" s="267">
        <f>'Budget - P2'!E95</f>
        <v>0</v>
      </c>
      <c r="F244" s="319">
        <f>'Budget - P2'!F95</f>
        <v>0</v>
      </c>
      <c r="G244" s="23">
        <f>'Budget - P2'!G95</f>
        <v>0</v>
      </c>
      <c r="H244" s="30">
        <f>'Budget - P2'!H95</f>
        <v>0</v>
      </c>
      <c r="I244" s="23">
        <f>'Budget - P2'!I95</f>
        <v>0</v>
      </c>
      <c r="J244" s="201">
        <f>'Budget - P2'!J95</f>
        <v>0</v>
      </c>
      <c r="K244" s="24">
        <f>'Budget - P2'!K95</f>
        <v>0</v>
      </c>
      <c r="L244" s="205">
        <f>'Budget - P2'!L95</f>
        <v>0</v>
      </c>
      <c r="M244" s="13"/>
      <c r="N244" s="177"/>
      <c r="O244" s="177"/>
      <c r="P244" s="177"/>
      <c r="Q244" s="395" t="str">
        <f t="shared" si="81"/>
        <v>ok</v>
      </c>
      <c r="R244" s="177"/>
      <c r="S244" s="169"/>
      <c r="T244" s="178"/>
      <c r="U244" s="177"/>
      <c r="V244" s="169"/>
      <c r="W244" s="178"/>
      <c r="X244" s="177"/>
      <c r="Y244" s="169"/>
      <c r="Z244" s="178"/>
      <c r="AA244" s="177"/>
      <c r="AB244" s="169"/>
      <c r="AC244" s="178"/>
      <c r="AD244" s="177"/>
      <c r="AE244" s="169"/>
      <c r="AF244" s="178"/>
      <c r="AG244" s="177"/>
      <c r="AH244" s="169"/>
      <c r="AI244" s="178"/>
      <c r="AJ244" s="177"/>
      <c r="AK244" s="169"/>
      <c r="AL244" s="178"/>
      <c r="AM244" s="177"/>
      <c r="AN244" s="169"/>
      <c r="AO244" s="178"/>
      <c r="AP244" s="177"/>
      <c r="AQ244" s="169"/>
      <c r="AR244" s="178"/>
      <c r="AS244" s="177"/>
      <c r="AT244" s="169"/>
      <c r="AU244" s="178"/>
      <c r="AV244" s="177"/>
      <c r="AW244" s="169"/>
      <c r="AX244" s="178"/>
      <c r="AY244" s="177"/>
      <c r="AZ244" s="169"/>
      <c r="BA244" s="178"/>
      <c r="BB244" s="13"/>
      <c r="BC244" s="26"/>
      <c r="BD244" s="27"/>
      <c r="BE244" s="13"/>
      <c r="BF244" s="26"/>
      <c r="BG244" s="27"/>
      <c r="BH244" s="13"/>
      <c r="BI244" s="26"/>
      <c r="BJ244" s="27"/>
      <c r="BL244" s="43"/>
    </row>
    <row r="245" spans="1:64" ht="14.5" outlineLevel="1" x14ac:dyDescent="0.35">
      <c r="A245" s="13"/>
      <c r="B245" s="340" t="str">
        <f>'Budget - P2'!B96</f>
        <v>P2.E.04</v>
      </c>
      <c r="C245" s="267">
        <f>'Budget - P2'!C96</f>
        <v>0</v>
      </c>
      <c r="D245" s="329">
        <f>'Budget - P2'!D96</f>
        <v>0</v>
      </c>
      <c r="E245" s="267">
        <f>'Budget - P2'!E96</f>
        <v>0</v>
      </c>
      <c r="F245" s="319">
        <f>'Budget - P2'!F96</f>
        <v>0</v>
      </c>
      <c r="G245" s="23">
        <f>'Budget - P2'!G96</f>
        <v>0</v>
      </c>
      <c r="H245" s="30">
        <f>'Budget - P2'!H96</f>
        <v>0</v>
      </c>
      <c r="I245" s="23">
        <f>'Budget - P2'!I96</f>
        <v>0</v>
      </c>
      <c r="J245" s="201">
        <f>'Budget - P2'!J96</f>
        <v>0</v>
      </c>
      <c r="K245" s="24">
        <f>'Budget - P2'!K96</f>
        <v>0</v>
      </c>
      <c r="L245" s="205">
        <f>'Budget - P2'!L96</f>
        <v>0</v>
      </c>
      <c r="M245" s="13"/>
      <c r="N245" s="177"/>
      <c r="O245" s="177"/>
      <c r="P245" s="177"/>
      <c r="Q245" s="395" t="str">
        <f t="shared" si="81"/>
        <v>ok</v>
      </c>
      <c r="R245" s="177"/>
      <c r="S245" s="169"/>
      <c r="T245" s="178"/>
      <c r="U245" s="177"/>
      <c r="V245" s="169"/>
      <c r="W245" s="178"/>
      <c r="X245" s="177"/>
      <c r="Y245" s="169"/>
      <c r="Z245" s="178"/>
      <c r="AA245" s="177"/>
      <c r="AB245" s="169"/>
      <c r="AC245" s="178"/>
      <c r="AD245" s="177"/>
      <c r="AE245" s="169"/>
      <c r="AF245" s="178"/>
      <c r="AG245" s="177"/>
      <c r="AH245" s="169"/>
      <c r="AI245" s="178"/>
      <c r="AJ245" s="177"/>
      <c r="AK245" s="169"/>
      <c r="AL245" s="178"/>
      <c r="AM245" s="177"/>
      <c r="AN245" s="169"/>
      <c r="AO245" s="178"/>
      <c r="AP245" s="177"/>
      <c r="AQ245" s="169"/>
      <c r="AR245" s="178"/>
      <c r="AS245" s="177"/>
      <c r="AT245" s="169"/>
      <c r="AU245" s="178"/>
      <c r="AV245" s="177"/>
      <c r="AW245" s="169"/>
      <c r="AX245" s="178"/>
      <c r="AY245" s="177"/>
      <c r="AZ245" s="169"/>
      <c r="BA245" s="178"/>
      <c r="BB245" s="13"/>
      <c r="BC245" s="26"/>
      <c r="BD245" s="27"/>
      <c r="BE245" s="13"/>
      <c r="BF245" s="26"/>
      <c r="BG245" s="27"/>
      <c r="BH245" s="13"/>
      <c r="BI245" s="26"/>
      <c r="BJ245" s="27"/>
      <c r="BL245" s="43"/>
    </row>
    <row r="246" spans="1:64" ht="14.5" outlineLevel="1" x14ac:dyDescent="0.35">
      <c r="A246" s="13"/>
      <c r="B246" s="340" t="str">
        <f>'Budget - P2'!B97</f>
        <v>P2.E.05</v>
      </c>
      <c r="C246" s="267">
        <f>'Budget - P2'!C97</f>
        <v>0</v>
      </c>
      <c r="D246" s="329">
        <f>'Budget - P2'!D97</f>
        <v>0</v>
      </c>
      <c r="E246" s="267">
        <f>'Budget - P2'!E97</f>
        <v>0</v>
      </c>
      <c r="F246" s="319">
        <f>'Budget - P2'!F97</f>
        <v>0</v>
      </c>
      <c r="G246" s="23">
        <f>'Budget - P2'!G97</f>
        <v>0</v>
      </c>
      <c r="H246" s="30">
        <f>'Budget - P2'!H97</f>
        <v>0</v>
      </c>
      <c r="I246" s="23">
        <f>'Budget - P2'!I97</f>
        <v>0</v>
      </c>
      <c r="J246" s="201">
        <f>'Budget - P2'!J97</f>
        <v>0</v>
      </c>
      <c r="K246" s="24">
        <f>'Budget - P2'!K97</f>
        <v>0</v>
      </c>
      <c r="L246" s="205">
        <f>'Budget - P2'!L97</f>
        <v>0</v>
      </c>
      <c r="M246" s="13"/>
      <c r="N246" s="177"/>
      <c r="O246" s="177"/>
      <c r="P246" s="177"/>
      <c r="Q246" s="395" t="str">
        <f t="shared" si="81"/>
        <v>ok</v>
      </c>
      <c r="R246" s="177"/>
      <c r="S246" s="169"/>
      <c r="T246" s="178"/>
      <c r="U246" s="177"/>
      <c r="V246" s="169"/>
      <c r="W246" s="178"/>
      <c r="X246" s="177"/>
      <c r="Y246" s="169"/>
      <c r="Z246" s="178"/>
      <c r="AA246" s="177"/>
      <c r="AB246" s="169"/>
      <c r="AC246" s="178"/>
      <c r="AD246" s="177"/>
      <c r="AE246" s="169"/>
      <c r="AF246" s="178"/>
      <c r="AG246" s="177"/>
      <c r="AH246" s="169"/>
      <c r="AI246" s="178"/>
      <c r="AJ246" s="177"/>
      <c r="AK246" s="169"/>
      <c r="AL246" s="178"/>
      <c r="AM246" s="177"/>
      <c r="AN246" s="169"/>
      <c r="AO246" s="178"/>
      <c r="AP246" s="177"/>
      <c r="AQ246" s="169"/>
      <c r="AR246" s="178"/>
      <c r="AS246" s="177"/>
      <c r="AT246" s="169"/>
      <c r="AU246" s="178"/>
      <c r="AV246" s="177"/>
      <c r="AW246" s="169"/>
      <c r="AX246" s="178"/>
      <c r="AY246" s="177"/>
      <c r="AZ246" s="169"/>
      <c r="BA246" s="178"/>
      <c r="BB246" s="13"/>
      <c r="BC246" s="26"/>
      <c r="BD246" s="27"/>
      <c r="BE246" s="13"/>
      <c r="BF246" s="26"/>
      <c r="BG246" s="27"/>
      <c r="BH246" s="13"/>
      <c r="BI246" s="26"/>
      <c r="BJ246" s="27"/>
      <c r="BL246" s="43"/>
    </row>
    <row r="247" spans="1:64" ht="14.5" outlineLevel="1" x14ac:dyDescent="0.35">
      <c r="A247" s="13"/>
      <c r="B247" s="340" t="str">
        <f>'Budget - P2'!B98</f>
        <v>P2.E.06</v>
      </c>
      <c r="C247" s="267">
        <f>'Budget - P2'!C98</f>
        <v>0</v>
      </c>
      <c r="D247" s="329">
        <f>'Budget - P2'!D98</f>
        <v>0</v>
      </c>
      <c r="E247" s="267">
        <f>'Budget - P2'!E98</f>
        <v>0</v>
      </c>
      <c r="F247" s="319">
        <f>'Budget - P2'!F98</f>
        <v>0</v>
      </c>
      <c r="G247" s="23">
        <f>'Budget - P2'!G98</f>
        <v>0</v>
      </c>
      <c r="H247" s="30">
        <f>'Budget - P2'!H98</f>
        <v>0</v>
      </c>
      <c r="I247" s="23">
        <f>'Budget - P2'!I98</f>
        <v>0</v>
      </c>
      <c r="J247" s="201">
        <f>'Budget - P2'!J98</f>
        <v>0</v>
      </c>
      <c r="K247" s="24">
        <f>'Budget - P2'!K98</f>
        <v>0</v>
      </c>
      <c r="L247" s="205">
        <f>'Budget - P2'!L98</f>
        <v>0</v>
      </c>
      <c r="M247" s="13"/>
      <c r="N247" s="177"/>
      <c r="O247" s="177"/>
      <c r="P247" s="177"/>
      <c r="Q247" s="395" t="str">
        <f t="shared" si="81"/>
        <v>ok</v>
      </c>
      <c r="R247" s="177"/>
      <c r="S247" s="169"/>
      <c r="T247" s="178"/>
      <c r="U247" s="177"/>
      <c r="V247" s="169"/>
      <c r="W247" s="178"/>
      <c r="X247" s="177"/>
      <c r="Y247" s="169"/>
      <c r="Z247" s="178"/>
      <c r="AA247" s="177"/>
      <c r="AB247" s="169"/>
      <c r="AC247" s="178"/>
      <c r="AD247" s="177"/>
      <c r="AE247" s="169"/>
      <c r="AF247" s="178"/>
      <c r="AG247" s="177"/>
      <c r="AH247" s="169"/>
      <c r="AI247" s="178"/>
      <c r="AJ247" s="177"/>
      <c r="AK247" s="169"/>
      <c r="AL247" s="178"/>
      <c r="AM247" s="177"/>
      <c r="AN247" s="169"/>
      <c r="AO247" s="178"/>
      <c r="AP247" s="177"/>
      <c r="AQ247" s="169"/>
      <c r="AR247" s="178"/>
      <c r="AS247" s="177"/>
      <c r="AT247" s="169"/>
      <c r="AU247" s="178"/>
      <c r="AV247" s="177"/>
      <c r="AW247" s="169"/>
      <c r="AX247" s="178"/>
      <c r="AY247" s="177"/>
      <c r="AZ247" s="169"/>
      <c r="BA247" s="178"/>
      <c r="BB247" s="13"/>
      <c r="BC247" s="26"/>
      <c r="BD247" s="27"/>
      <c r="BE247" s="13"/>
      <c r="BF247" s="26"/>
      <c r="BG247" s="27"/>
      <c r="BH247" s="13"/>
      <c r="BI247" s="26"/>
      <c r="BJ247" s="27"/>
      <c r="BL247" s="43"/>
    </row>
    <row r="248" spans="1:64" ht="14.5" outlineLevel="1" x14ac:dyDescent="0.35">
      <c r="A248" s="13"/>
      <c r="B248" s="340" t="str">
        <f>'Budget - P2'!B99</f>
        <v>P2.E.07</v>
      </c>
      <c r="C248" s="267">
        <f>'Budget - P2'!C99</f>
        <v>0</v>
      </c>
      <c r="D248" s="329">
        <f>'Budget - P2'!D99</f>
        <v>0</v>
      </c>
      <c r="E248" s="267">
        <f>'Budget - P2'!E99</f>
        <v>0</v>
      </c>
      <c r="F248" s="319">
        <f>'Budget - P2'!F99</f>
        <v>0</v>
      </c>
      <c r="G248" s="23">
        <f>'Budget - P2'!G99</f>
        <v>0</v>
      </c>
      <c r="H248" s="30">
        <f>'Budget - P2'!H99</f>
        <v>0</v>
      </c>
      <c r="I248" s="23">
        <f>'Budget - P2'!I99</f>
        <v>0</v>
      </c>
      <c r="J248" s="201">
        <f>'Budget - P2'!J99</f>
        <v>0</v>
      </c>
      <c r="K248" s="24">
        <f>'Budget - P2'!K99</f>
        <v>0</v>
      </c>
      <c r="L248" s="205">
        <f>'Budget - P2'!L99</f>
        <v>0</v>
      </c>
      <c r="M248" s="13"/>
      <c r="N248" s="177"/>
      <c r="O248" s="177"/>
      <c r="P248" s="177"/>
      <c r="Q248" s="395" t="str">
        <f t="shared" si="81"/>
        <v>ok</v>
      </c>
      <c r="R248" s="177"/>
      <c r="S248" s="169"/>
      <c r="T248" s="178"/>
      <c r="U248" s="177"/>
      <c r="V248" s="169"/>
      <c r="W248" s="178"/>
      <c r="X248" s="177"/>
      <c r="Y248" s="169"/>
      <c r="Z248" s="178"/>
      <c r="AA248" s="177"/>
      <c r="AB248" s="169"/>
      <c r="AC248" s="178"/>
      <c r="AD248" s="177"/>
      <c r="AE248" s="169"/>
      <c r="AF248" s="178"/>
      <c r="AG248" s="177"/>
      <c r="AH248" s="169"/>
      <c r="AI248" s="178"/>
      <c r="AJ248" s="177"/>
      <c r="AK248" s="169"/>
      <c r="AL248" s="178"/>
      <c r="AM248" s="177"/>
      <c r="AN248" s="169"/>
      <c r="AO248" s="178"/>
      <c r="AP248" s="177"/>
      <c r="AQ248" s="169"/>
      <c r="AR248" s="178"/>
      <c r="AS248" s="177"/>
      <c r="AT248" s="169"/>
      <c r="AU248" s="178"/>
      <c r="AV248" s="177"/>
      <c r="AW248" s="169"/>
      <c r="AX248" s="178"/>
      <c r="AY248" s="177"/>
      <c r="AZ248" s="169"/>
      <c r="BA248" s="178"/>
      <c r="BB248" s="13"/>
      <c r="BC248" s="26"/>
      <c r="BD248" s="27"/>
      <c r="BE248" s="13"/>
      <c r="BF248" s="26"/>
      <c r="BG248" s="27"/>
      <c r="BH248" s="13"/>
      <c r="BI248" s="26"/>
      <c r="BJ248" s="27"/>
      <c r="BL248" s="43"/>
    </row>
    <row r="249" spans="1:64" ht="14.5" outlineLevel="1" x14ac:dyDescent="0.35">
      <c r="A249" s="13"/>
      <c r="B249" s="340" t="str">
        <f>'Budget - P2'!B100</f>
        <v>P2.E.08</v>
      </c>
      <c r="C249" s="267">
        <f>'Budget - P2'!C100</f>
        <v>0</v>
      </c>
      <c r="D249" s="329">
        <f>'Budget - P2'!D100</f>
        <v>0</v>
      </c>
      <c r="E249" s="267">
        <f>'Budget - P2'!E100</f>
        <v>0</v>
      </c>
      <c r="F249" s="319">
        <f>'Budget - P2'!F100</f>
        <v>0</v>
      </c>
      <c r="G249" s="23">
        <f>'Budget - P2'!G100</f>
        <v>0</v>
      </c>
      <c r="H249" s="30">
        <f>'Budget - P2'!H100</f>
        <v>0</v>
      </c>
      <c r="I249" s="23">
        <f>'Budget - P2'!I100</f>
        <v>0</v>
      </c>
      <c r="J249" s="201">
        <f>'Budget - P2'!J100</f>
        <v>0</v>
      </c>
      <c r="K249" s="24">
        <f>'Budget - P2'!K100</f>
        <v>0</v>
      </c>
      <c r="L249" s="205">
        <f>'Budget - P2'!L100</f>
        <v>0</v>
      </c>
      <c r="M249" s="13"/>
      <c r="N249" s="177"/>
      <c r="O249" s="177"/>
      <c r="P249" s="177"/>
      <c r="Q249" s="395" t="str">
        <f t="shared" si="81"/>
        <v>ok</v>
      </c>
      <c r="R249" s="177"/>
      <c r="S249" s="169"/>
      <c r="T249" s="178"/>
      <c r="U249" s="177"/>
      <c r="V249" s="169"/>
      <c r="W249" s="178"/>
      <c r="X249" s="177"/>
      <c r="Y249" s="169"/>
      <c r="Z249" s="178"/>
      <c r="AA249" s="177"/>
      <c r="AB249" s="169"/>
      <c r="AC249" s="178"/>
      <c r="AD249" s="177"/>
      <c r="AE249" s="169"/>
      <c r="AF249" s="178"/>
      <c r="AG249" s="177"/>
      <c r="AH249" s="169"/>
      <c r="AI249" s="178"/>
      <c r="AJ249" s="177"/>
      <c r="AK249" s="169"/>
      <c r="AL249" s="178"/>
      <c r="AM249" s="177"/>
      <c r="AN249" s="169"/>
      <c r="AO249" s="178"/>
      <c r="AP249" s="177"/>
      <c r="AQ249" s="169"/>
      <c r="AR249" s="178"/>
      <c r="AS249" s="177"/>
      <c r="AT249" s="169"/>
      <c r="AU249" s="178"/>
      <c r="AV249" s="177"/>
      <c r="AW249" s="169"/>
      <c r="AX249" s="178"/>
      <c r="AY249" s="177"/>
      <c r="AZ249" s="169"/>
      <c r="BA249" s="178"/>
      <c r="BB249" s="13"/>
      <c r="BC249" s="26"/>
      <c r="BD249" s="27"/>
      <c r="BE249" s="13"/>
      <c r="BF249" s="26"/>
      <c r="BG249" s="27"/>
      <c r="BH249" s="13"/>
      <c r="BI249" s="26"/>
      <c r="BJ249" s="27"/>
      <c r="BL249" s="43"/>
    </row>
    <row r="250" spans="1:64" outlineLevel="1" thickBot="1" x14ac:dyDescent="0.4">
      <c r="A250" s="13"/>
      <c r="B250" s="340" t="str">
        <f>'Budget - P2'!B101</f>
        <v>P2.E.09</v>
      </c>
      <c r="C250" s="267">
        <f>'Budget - P2'!C101</f>
        <v>0</v>
      </c>
      <c r="D250" s="329">
        <f>'Budget - P2'!D101</f>
        <v>0</v>
      </c>
      <c r="E250" s="267">
        <f>'Budget - P2'!E101</f>
        <v>0</v>
      </c>
      <c r="F250" s="319">
        <f>'Budget - P2'!F101</f>
        <v>0</v>
      </c>
      <c r="G250" s="23">
        <f>'Budget - P2'!G101</f>
        <v>0</v>
      </c>
      <c r="H250" s="30">
        <f>'Budget - P2'!H101</f>
        <v>0</v>
      </c>
      <c r="I250" s="23">
        <f>'Budget - P2'!I101</f>
        <v>0</v>
      </c>
      <c r="J250" s="201">
        <f>'Budget - P2'!J101</f>
        <v>0</v>
      </c>
      <c r="K250" s="24">
        <f>'Budget - P2'!K101</f>
        <v>0</v>
      </c>
      <c r="L250" s="205">
        <f>'Budget - P2'!L101</f>
        <v>0</v>
      </c>
      <c r="M250" s="13"/>
      <c r="N250" s="177"/>
      <c r="O250" s="177"/>
      <c r="P250" s="177"/>
      <c r="Q250" s="395" t="str">
        <f t="shared" si="81"/>
        <v>ok</v>
      </c>
      <c r="R250" s="177"/>
      <c r="S250" s="169"/>
      <c r="T250" s="178"/>
      <c r="U250" s="177"/>
      <c r="V250" s="169"/>
      <c r="W250" s="178"/>
      <c r="X250" s="177"/>
      <c r="Y250" s="169"/>
      <c r="Z250" s="178"/>
      <c r="AA250" s="177"/>
      <c r="AB250" s="169"/>
      <c r="AC250" s="178"/>
      <c r="AD250" s="177"/>
      <c r="AE250" s="169"/>
      <c r="AF250" s="178"/>
      <c r="AG250" s="177"/>
      <c r="AH250" s="169"/>
      <c r="AI250" s="178"/>
      <c r="AJ250" s="177"/>
      <c r="AK250" s="169"/>
      <c r="AL250" s="178"/>
      <c r="AM250" s="177"/>
      <c r="AN250" s="169"/>
      <c r="AO250" s="178"/>
      <c r="AP250" s="177"/>
      <c r="AQ250" s="169"/>
      <c r="AR250" s="178"/>
      <c r="AS250" s="177"/>
      <c r="AT250" s="169"/>
      <c r="AU250" s="178"/>
      <c r="AV250" s="177"/>
      <c r="AW250" s="169"/>
      <c r="AX250" s="178"/>
      <c r="AY250" s="177"/>
      <c r="AZ250" s="169"/>
      <c r="BA250" s="178"/>
      <c r="BB250" s="13"/>
      <c r="BC250" s="26"/>
      <c r="BD250" s="27"/>
      <c r="BE250" s="13"/>
      <c r="BF250" s="26"/>
      <c r="BG250" s="27"/>
      <c r="BH250" s="13"/>
      <c r="BI250" s="26"/>
      <c r="BJ250" s="27"/>
      <c r="BL250" s="43"/>
    </row>
    <row r="251" spans="1:64" ht="15" customHeight="1" thickBot="1" x14ac:dyDescent="0.4">
      <c r="A251" s="13"/>
      <c r="B251" s="388" t="s">
        <v>627</v>
      </c>
      <c r="C251" s="387"/>
      <c r="D251" s="387"/>
      <c r="E251" s="387"/>
      <c r="F251" s="387"/>
      <c r="G251" s="387"/>
      <c r="H251" s="387"/>
      <c r="I251" s="387"/>
      <c r="J251" s="387"/>
      <c r="K251" s="387"/>
      <c r="L251" s="348">
        <f>SUM(L252,L263,L274)</f>
        <v>0</v>
      </c>
      <c r="M251" s="20"/>
      <c r="N251" s="348">
        <f t="shared" ref="N251:P251" si="84">SUM(N252,N263,N274)</f>
        <v>0</v>
      </c>
      <c r="O251" s="348">
        <f t="shared" si="84"/>
        <v>0</v>
      </c>
      <c r="P251" s="348">
        <f t="shared" si="84"/>
        <v>0</v>
      </c>
      <c r="Q251" s="395" t="str">
        <f t="shared" ref="Q251:Q285" si="85">IF((N251+O251+P251)=L251,"ok","Corriger la division")</f>
        <v>ok</v>
      </c>
      <c r="R251" s="175">
        <f t="shared" ref="R251:BA251" si="86">SUM(R282:R284)</f>
        <v>0</v>
      </c>
      <c r="S251" s="166">
        <f t="shared" si="86"/>
        <v>0</v>
      </c>
      <c r="T251" s="176">
        <f t="shared" si="86"/>
        <v>0</v>
      </c>
      <c r="U251" s="175">
        <f t="shared" si="86"/>
        <v>0</v>
      </c>
      <c r="V251" s="166">
        <f t="shared" si="86"/>
        <v>0</v>
      </c>
      <c r="W251" s="176">
        <f t="shared" si="86"/>
        <v>0</v>
      </c>
      <c r="X251" s="175">
        <f t="shared" si="86"/>
        <v>0</v>
      </c>
      <c r="Y251" s="166">
        <f t="shared" si="86"/>
        <v>0</v>
      </c>
      <c r="Z251" s="176">
        <f t="shared" si="86"/>
        <v>0</v>
      </c>
      <c r="AA251" s="175">
        <f t="shared" si="86"/>
        <v>0</v>
      </c>
      <c r="AB251" s="166">
        <f t="shared" si="86"/>
        <v>0</v>
      </c>
      <c r="AC251" s="176">
        <f t="shared" si="86"/>
        <v>0</v>
      </c>
      <c r="AD251" s="175">
        <f t="shared" si="86"/>
        <v>0</v>
      </c>
      <c r="AE251" s="166">
        <f t="shared" si="86"/>
        <v>0</v>
      </c>
      <c r="AF251" s="176">
        <f t="shared" si="86"/>
        <v>0</v>
      </c>
      <c r="AG251" s="175">
        <f t="shared" si="86"/>
        <v>0</v>
      </c>
      <c r="AH251" s="166">
        <f t="shared" si="86"/>
        <v>0</v>
      </c>
      <c r="AI251" s="176">
        <f t="shared" si="86"/>
        <v>0</v>
      </c>
      <c r="AJ251" s="175">
        <f t="shared" si="86"/>
        <v>0</v>
      </c>
      <c r="AK251" s="166">
        <f t="shared" si="86"/>
        <v>0</v>
      </c>
      <c r="AL251" s="176">
        <f t="shared" si="86"/>
        <v>0</v>
      </c>
      <c r="AM251" s="175">
        <f t="shared" si="86"/>
        <v>0</v>
      </c>
      <c r="AN251" s="166">
        <f t="shared" si="86"/>
        <v>0</v>
      </c>
      <c r="AO251" s="176">
        <f t="shared" si="86"/>
        <v>0</v>
      </c>
      <c r="AP251" s="175">
        <f t="shared" si="86"/>
        <v>0</v>
      </c>
      <c r="AQ251" s="166">
        <f t="shared" si="86"/>
        <v>0</v>
      </c>
      <c r="AR251" s="176">
        <f t="shared" si="86"/>
        <v>0</v>
      </c>
      <c r="AS251" s="175">
        <f t="shared" si="86"/>
        <v>0</v>
      </c>
      <c r="AT251" s="166">
        <f t="shared" si="86"/>
        <v>0</v>
      </c>
      <c r="AU251" s="176">
        <f t="shared" si="86"/>
        <v>0</v>
      </c>
      <c r="AV251" s="175">
        <f t="shared" si="86"/>
        <v>0</v>
      </c>
      <c r="AW251" s="166">
        <f t="shared" si="86"/>
        <v>0</v>
      </c>
      <c r="AX251" s="176">
        <f t="shared" si="86"/>
        <v>0</v>
      </c>
      <c r="AY251" s="175">
        <f t="shared" si="86"/>
        <v>0</v>
      </c>
      <c r="AZ251" s="166">
        <f t="shared" si="86"/>
        <v>0</v>
      </c>
      <c r="BA251" s="176">
        <f t="shared" si="86"/>
        <v>0</v>
      </c>
      <c r="BB251" s="13"/>
      <c r="BC251" s="21">
        <f>SUM(BC282:BC284)</f>
        <v>0</v>
      </c>
      <c r="BD251" s="22">
        <f t="shared" si="61"/>
        <v>0</v>
      </c>
      <c r="BE251" s="13"/>
      <c r="BF251" s="21">
        <f>SUM(BF282:BF284)</f>
        <v>0</v>
      </c>
      <c r="BG251" s="22">
        <f>IFERROR(BF251/L251,0)</f>
        <v>0</v>
      </c>
      <c r="BH251" s="13"/>
      <c r="BI251" s="21">
        <f>SUM(BI282:BI284)</f>
        <v>0</v>
      </c>
      <c r="BJ251" s="22">
        <f>IFERROR(BI251/L251,0)</f>
        <v>0</v>
      </c>
      <c r="BL251" s="40"/>
    </row>
    <row r="252" spans="1:64" ht="15" customHeight="1" x14ac:dyDescent="0.35">
      <c r="A252" s="13"/>
      <c r="B252" s="416" t="str">
        <f>CONCATENATE('Budget - Lead Partner'!D2," - ",'Budget consortium'!B251)</f>
        <v>Lead Partner - F. SUIVI - ÉVALUATION ET LEÇONS APPRISES (MONITORING EVALUATION &amp; LESSONS LEARNED)</v>
      </c>
      <c r="C252" s="417"/>
      <c r="D252" s="417"/>
      <c r="E252" s="417"/>
      <c r="F252" s="417"/>
      <c r="G252" s="417"/>
      <c r="H252" s="417"/>
      <c r="I252" s="417"/>
      <c r="J252" s="417"/>
      <c r="K252" s="417"/>
      <c r="L252" s="418">
        <f>SUM(L253:L262)</f>
        <v>0</v>
      </c>
      <c r="M252" s="20"/>
      <c r="N252" s="418">
        <f t="shared" ref="N252" si="87">SUM(N253:N262)</f>
        <v>0</v>
      </c>
      <c r="O252" s="418">
        <f t="shared" ref="O252" si="88">SUM(O253:O262)</f>
        <v>0</v>
      </c>
      <c r="P252" s="418">
        <f t="shared" ref="P252" si="89">SUM(P253:P262)</f>
        <v>0</v>
      </c>
      <c r="Q252" s="395" t="str">
        <f t="shared" si="85"/>
        <v>ok</v>
      </c>
      <c r="R252" s="410"/>
      <c r="S252" s="411"/>
      <c r="T252" s="412"/>
      <c r="U252" s="410"/>
      <c r="V252" s="411"/>
      <c r="W252" s="412"/>
      <c r="X252" s="410"/>
      <c r="Y252" s="411"/>
      <c r="Z252" s="412"/>
      <c r="AA252" s="410"/>
      <c r="AB252" s="411"/>
      <c r="AC252" s="412"/>
      <c r="AD252" s="410"/>
      <c r="AE252" s="411"/>
      <c r="AF252" s="412"/>
      <c r="AG252" s="410"/>
      <c r="AH252" s="411"/>
      <c r="AI252" s="412"/>
      <c r="AJ252" s="410"/>
      <c r="AK252" s="411"/>
      <c r="AL252" s="412"/>
      <c r="AM252" s="410"/>
      <c r="AN252" s="411"/>
      <c r="AO252" s="412"/>
      <c r="AP252" s="410"/>
      <c r="AQ252" s="411"/>
      <c r="AR252" s="412"/>
      <c r="AS252" s="410"/>
      <c r="AT252" s="411"/>
      <c r="AU252" s="412"/>
      <c r="AV252" s="410"/>
      <c r="AW252" s="411"/>
      <c r="AX252" s="412"/>
      <c r="AY252" s="410"/>
      <c r="AZ252" s="411"/>
      <c r="BA252" s="412"/>
      <c r="BB252" s="13"/>
      <c r="BC252" s="413"/>
      <c r="BD252" s="414"/>
      <c r="BE252" s="13"/>
      <c r="BF252" s="413"/>
      <c r="BG252" s="414"/>
      <c r="BH252" s="13"/>
      <c r="BI252" s="413"/>
      <c r="BJ252" s="414"/>
      <c r="BL252" s="415"/>
    </row>
    <row r="253" spans="1:64" ht="14.5" x14ac:dyDescent="0.35">
      <c r="A253" s="13"/>
      <c r="B253" s="340" t="str">
        <f>'Budget - Lead Partner'!B104</f>
        <v>LP.F.01</v>
      </c>
      <c r="C253" s="329">
        <f>'Budget - Lead Partner'!C104</f>
        <v>0</v>
      </c>
      <c r="D253" s="329">
        <f>'Budget - Lead Partner'!D104</f>
        <v>0</v>
      </c>
      <c r="E253" s="329">
        <f>'Budget - Lead Partner'!E104</f>
        <v>0</v>
      </c>
      <c r="F253" s="325">
        <f>'Budget - Lead Partner'!F104</f>
        <v>0</v>
      </c>
      <c r="G253" s="302">
        <f>'Budget - Lead Partner'!G104</f>
        <v>0</v>
      </c>
      <c r="H253" s="30">
        <f>'Budget - Lead Partner'!H104</f>
        <v>0</v>
      </c>
      <c r="I253" s="302">
        <f>'Budget - Lead Partner'!I104</f>
        <v>0</v>
      </c>
      <c r="J253" s="201">
        <f>'Budget - Lead Partner'!J104</f>
        <v>0</v>
      </c>
      <c r="K253" s="204">
        <f>'Budget - Lead Partner'!K104</f>
        <v>0</v>
      </c>
      <c r="L253" s="205">
        <f>'Budget - Lead Partner'!L104</f>
        <v>0</v>
      </c>
      <c r="M253" s="38"/>
      <c r="N253" s="177"/>
      <c r="O253" s="177"/>
      <c r="P253" s="177"/>
      <c r="Q253" s="395" t="str">
        <f t="shared" si="85"/>
        <v>ok</v>
      </c>
      <c r="R253" s="177"/>
      <c r="S253" s="169"/>
      <c r="T253" s="178"/>
      <c r="U253" s="177"/>
      <c r="V253" s="169"/>
      <c r="W253" s="178"/>
      <c r="X253" s="177"/>
      <c r="Y253" s="169"/>
      <c r="Z253" s="178"/>
      <c r="AA253" s="177"/>
      <c r="AB253" s="169"/>
      <c r="AC253" s="178"/>
      <c r="AD253" s="177"/>
      <c r="AE253" s="169"/>
      <c r="AF253" s="178"/>
      <c r="AG253" s="177"/>
      <c r="AH253" s="169"/>
      <c r="AI253" s="178"/>
      <c r="AJ253" s="177"/>
      <c r="AK253" s="169"/>
      <c r="AL253" s="178"/>
      <c r="AM253" s="177"/>
      <c r="AN253" s="169"/>
      <c r="AO253" s="178"/>
      <c r="AP253" s="177"/>
      <c r="AQ253" s="169"/>
      <c r="AR253" s="178"/>
      <c r="AS253" s="177"/>
      <c r="AT253" s="169"/>
      <c r="AU253" s="178"/>
      <c r="AV253" s="177"/>
      <c r="AW253" s="169"/>
      <c r="AX253" s="178"/>
      <c r="AY253" s="177"/>
      <c r="AZ253" s="169"/>
      <c r="BA253" s="178"/>
      <c r="BB253" s="13"/>
      <c r="BC253" s="26"/>
      <c r="BD253" s="27">
        <f t="shared" ref="BD253:BD262" si="90">IFERROR(BC253/L253,0)</f>
        <v>0</v>
      </c>
      <c r="BE253" s="13"/>
      <c r="BF253" s="26"/>
      <c r="BG253" s="27">
        <f t="shared" ref="BG253:BG262" si="91">IFERROR(BF253/L253,0)</f>
        <v>0</v>
      </c>
      <c r="BH253" s="13"/>
      <c r="BI253" s="26">
        <f t="shared" ref="BI253:BI262" si="92">BC253+BF253</f>
        <v>0</v>
      </c>
      <c r="BJ253" s="27">
        <f t="shared" ref="BJ253:BJ262" si="93">IFERROR(BI253/L253,0)</f>
        <v>0</v>
      </c>
      <c r="BL253" s="43"/>
    </row>
    <row r="254" spans="1:64" ht="14.5" x14ac:dyDescent="0.35">
      <c r="A254" s="13"/>
      <c r="B254" s="340" t="str">
        <f>'Budget - Lead Partner'!B105</f>
        <v>LP.F.02</v>
      </c>
      <c r="C254" s="328">
        <f>'Budget - Lead Partner'!C105</f>
        <v>0</v>
      </c>
      <c r="D254" s="329">
        <f>'Budget - Lead Partner'!D105</f>
        <v>0</v>
      </c>
      <c r="E254" s="328">
        <f>'Budget - Lead Partner'!E105</f>
        <v>0</v>
      </c>
      <c r="F254" s="326">
        <f>'Budget - Lead Partner'!F105</f>
        <v>0</v>
      </c>
      <c r="G254" s="303">
        <f>'Budget - Lead Partner'!G105</f>
        <v>0</v>
      </c>
      <c r="H254" s="307">
        <f>'Budget - Lead Partner'!H105</f>
        <v>0</v>
      </c>
      <c r="I254" s="303">
        <f>'Budget - Lead Partner'!I105</f>
        <v>0</v>
      </c>
      <c r="J254" s="309">
        <f>'Budget - Lead Partner'!J105</f>
        <v>0</v>
      </c>
      <c r="K254" s="305">
        <f>'Budget - Lead Partner'!K105</f>
        <v>0</v>
      </c>
      <c r="L254" s="205">
        <f>'Budget - Lead Partner'!L105</f>
        <v>0</v>
      </c>
      <c r="M254" s="13"/>
      <c r="N254" s="177"/>
      <c r="O254" s="177"/>
      <c r="P254" s="177"/>
      <c r="Q254" s="395" t="str">
        <f t="shared" si="85"/>
        <v>ok</v>
      </c>
      <c r="R254" s="177"/>
      <c r="S254" s="169"/>
      <c r="T254" s="178"/>
      <c r="U254" s="177"/>
      <c r="V254" s="169"/>
      <c r="W254" s="178"/>
      <c r="X254" s="177"/>
      <c r="Y254" s="169"/>
      <c r="Z254" s="178"/>
      <c r="AA254" s="177"/>
      <c r="AB254" s="169"/>
      <c r="AC254" s="178"/>
      <c r="AD254" s="177"/>
      <c r="AE254" s="169"/>
      <c r="AF254" s="178"/>
      <c r="AG254" s="177"/>
      <c r="AH254" s="169"/>
      <c r="AI254" s="178"/>
      <c r="AJ254" s="177"/>
      <c r="AK254" s="169"/>
      <c r="AL254" s="178"/>
      <c r="AM254" s="177"/>
      <c r="AN254" s="169"/>
      <c r="AO254" s="178"/>
      <c r="AP254" s="177"/>
      <c r="AQ254" s="169"/>
      <c r="AR254" s="178"/>
      <c r="AS254" s="177"/>
      <c r="AT254" s="169"/>
      <c r="AU254" s="178"/>
      <c r="AV254" s="177"/>
      <c r="AW254" s="169"/>
      <c r="AX254" s="178"/>
      <c r="AY254" s="177"/>
      <c r="AZ254" s="169"/>
      <c r="BA254" s="178"/>
      <c r="BB254" s="13"/>
      <c r="BC254" s="26"/>
      <c r="BD254" s="27">
        <f t="shared" si="90"/>
        <v>0</v>
      </c>
      <c r="BE254" s="13"/>
      <c r="BF254" s="26"/>
      <c r="BG254" s="27">
        <f t="shared" si="91"/>
        <v>0</v>
      </c>
      <c r="BH254" s="13"/>
      <c r="BI254" s="26">
        <f t="shared" si="92"/>
        <v>0</v>
      </c>
      <c r="BJ254" s="27">
        <f t="shared" si="93"/>
        <v>0</v>
      </c>
      <c r="BL254" s="57"/>
    </row>
    <row r="255" spans="1:64" ht="14.5" outlineLevel="1" x14ac:dyDescent="0.35">
      <c r="A255" s="13"/>
      <c r="B255" s="340" t="str">
        <f>'Budget - Lead Partner'!B106</f>
        <v>LP.F.03</v>
      </c>
      <c r="C255" s="334">
        <f>'Budget - Lead Partner'!C106</f>
        <v>0</v>
      </c>
      <c r="D255" s="329">
        <f>'Budget - Lead Partner'!D106</f>
        <v>0</v>
      </c>
      <c r="E255" s="334">
        <f>'Budget - Lead Partner'!E106</f>
        <v>0</v>
      </c>
      <c r="F255" s="335">
        <f>'Budget - Lead Partner'!F106</f>
        <v>0</v>
      </c>
      <c r="G255" s="336">
        <f>'Budget - Lead Partner'!G106</f>
        <v>0</v>
      </c>
      <c r="H255" s="337">
        <f>'Budget - Lead Partner'!H106</f>
        <v>0</v>
      </c>
      <c r="I255" s="336">
        <f>'Budget - Lead Partner'!I106</f>
        <v>0</v>
      </c>
      <c r="J255" s="338">
        <f>'Budget - Lead Partner'!J106</f>
        <v>0</v>
      </c>
      <c r="K255" s="339">
        <f>'Budget - Lead Partner'!K106</f>
        <v>0</v>
      </c>
      <c r="L255" s="205">
        <f>'Budget - Lead Partner'!L106</f>
        <v>0</v>
      </c>
      <c r="M255" s="13"/>
      <c r="N255" s="177"/>
      <c r="O255" s="177"/>
      <c r="P255" s="177"/>
      <c r="Q255" s="395" t="str">
        <f t="shared" si="85"/>
        <v>ok</v>
      </c>
      <c r="R255" s="177"/>
      <c r="S255" s="169"/>
      <c r="T255" s="178"/>
      <c r="U255" s="177"/>
      <c r="V255" s="169"/>
      <c r="W255" s="178"/>
      <c r="X255" s="177"/>
      <c r="Y255" s="169"/>
      <c r="Z255" s="178"/>
      <c r="AA255" s="177"/>
      <c r="AB255" s="169"/>
      <c r="AC255" s="178"/>
      <c r="AD255" s="177"/>
      <c r="AE255" s="169"/>
      <c r="AF255" s="178"/>
      <c r="AG255" s="177"/>
      <c r="AH255" s="169"/>
      <c r="AI255" s="178"/>
      <c r="AJ255" s="177"/>
      <c r="AK255" s="169"/>
      <c r="AL255" s="178"/>
      <c r="AM255" s="177"/>
      <c r="AN255" s="169"/>
      <c r="AO255" s="178"/>
      <c r="AP255" s="177"/>
      <c r="AQ255" s="169"/>
      <c r="AR255" s="178"/>
      <c r="AS255" s="177"/>
      <c r="AT255" s="169"/>
      <c r="AU255" s="178"/>
      <c r="AV255" s="177"/>
      <c r="AW255" s="169"/>
      <c r="AX255" s="178"/>
      <c r="AY255" s="177"/>
      <c r="AZ255" s="169"/>
      <c r="BA255" s="178"/>
      <c r="BB255" s="13"/>
      <c r="BC255" s="26"/>
      <c r="BD255" s="27">
        <f t="shared" si="90"/>
        <v>0</v>
      </c>
      <c r="BE255" s="13"/>
      <c r="BF255" s="26"/>
      <c r="BG255" s="27">
        <f t="shared" si="91"/>
        <v>0</v>
      </c>
      <c r="BH255" s="13"/>
      <c r="BI255" s="26">
        <f t="shared" si="92"/>
        <v>0</v>
      </c>
      <c r="BJ255" s="27">
        <f t="shared" si="93"/>
        <v>0</v>
      </c>
      <c r="BL255" s="57"/>
    </row>
    <row r="256" spans="1:64" ht="14.5" outlineLevel="1" x14ac:dyDescent="0.35">
      <c r="A256" s="13"/>
      <c r="B256" s="340" t="str">
        <f>'Budget - Lead Partner'!B107</f>
        <v>LP.F.04</v>
      </c>
      <c r="C256" s="267">
        <f>'Budget - Lead Partner'!C107</f>
        <v>0</v>
      </c>
      <c r="D256" s="329">
        <f>'Budget - Lead Partner'!D107</f>
        <v>0</v>
      </c>
      <c r="E256" s="267">
        <f>'Budget - Lead Partner'!E107</f>
        <v>0</v>
      </c>
      <c r="F256" s="319">
        <f>'Budget - Lead Partner'!F107</f>
        <v>0</v>
      </c>
      <c r="G256" s="23">
        <f>'Budget - Lead Partner'!G107</f>
        <v>0</v>
      </c>
      <c r="H256" s="30">
        <f>'Budget - Lead Partner'!H107</f>
        <v>0</v>
      </c>
      <c r="I256" s="23">
        <f>'Budget - Lead Partner'!I107</f>
        <v>0</v>
      </c>
      <c r="J256" s="201">
        <f>'Budget - Lead Partner'!J107</f>
        <v>0</v>
      </c>
      <c r="K256" s="24">
        <f>'Budget - Lead Partner'!K107</f>
        <v>0</v>
      </c>
      <c r="L256" s="205">
        <f>'Budget - Lead Partner'!L107</f>
        <v>0</v>
      </c>
      <c r="M256" s="13"/>
      <c r="N256" s="177"/>
      <c r="O256" s="177"/>
      <c r="P256" s="177"/>
      <c r="Q256" s="395" t="str">
        <f t="shared" si="85"/>
        <v>ok</v>
      </c>
      <c r="R256" s="177"/>
      <c r="S256" s="169"/>
      <c r="T256" s="178"/>
      <c r="U256" s="177"/>
      <c r="V256" s="169"/>
      <c r="W256" s="178"/>
      <c r="X256" s="177"/>
      <c r="Y256" s="169"/>
      <c r="Z256" s="178"/>
      <c r="AA256" s="177"/>
      <c r="AB256" s="169"/>
      <c r="AC256" s="178"/>
      <c r="AD256" s="177"/>
      <c r="AE256" s="169"/>
      <c r="AF256" s="178"/>
      <c r="AG256" s="177"/>
      <c r="AH256" s="169"/>
      <c r="AI256" s="178"/>
      <c r="AJ256" s="177"/>
      <c r="AK256" s="169"/>
      <c r="AL256" s="178"/>
      <c r="AM256" s="177"/>
      <c r="AN256" s="169"/>
      <c r="AO256" s="178"/>
      <c r="AP256" s="177"/>
      <c r="AQ256" s="169"/>
      <c r="AR256" s="178"/>
      <c r="AS256" s="177"/>
      <c r="AT256" s="169"/>
      <c r="AU256" s="178"/>
      <c r="AV256" s="177"/>
      <c r="AW256" s="169"/>
      <c r="AX256" s="178"/>
      <c r="AY256" s="177"/>
      <c r="AZ256" s="169"/>
      <c r="BA256" s="178"/>
      <c r="BB256" s="13"/>
      <c r="BC256" s="26"/>
      <c r="BD256" s="27">
        <f t="shared" si="90"/>
        <v>0</v>
      </c>
      <c r="BE256" s="13"/>
      <c r="BF256" s="26"/>
      <c r="BG256" s="27">
        <f t="shared" si="91"/>
        <v>0</v>
      </c>
      <c r="BH256" s="13"/>
      <c r="BI256" s="26">
        <f t="shared" si="92"/>
        <v>0</v>
      </c>
      <c r="BJ256" s="27">
        <f t="shared" si="93"/>
        <v>0</v>
      </c>
      <c r="BL256" s="43"/>
    </row>
    <row r="257" spans="1:64" ht="14.5" outlineLevel="1" x14ac:dyDescent="0.35">
      <c r="A257" s="13"/>
      <c r="B257" s="340" t="str">
        <f>'Budget - Lead Partner'!B108</f>
        <v>LP.F.05</v>
      </c>
      <c r="C257" s="267">
        <f>'Budget - Lead Partner'!C108</f>
        <v>0</v>
      </c>
      <c r="D257" s="329">
        <f>'Budget - Lead Partner'!D108</f>
        <v>0</v>
      </c>
      <c r="E257" s="267">
        <f>'Budget - Lead Partner'!E108</f>
        <v>0</v>
      </c>
      <c r="F257" s="319">
        <f>'Budget - Lead Partner'!F108</f>
        <v>0</v>
      </c>
      <c r="G257" s="23">
        <f>'Budget - Lead Partner'!G108</f>
        <v>0</v>
      </c>
      <c r="H257" s="30">
        <f>'Budget - Lead Partner'!H108</f>
        <v>0</v>
      </c>
      <c r="I257" s="23">
        <f>'Budget - Lead Partner'!I108</f>
        <v>0</v>
      </c>
      <c r="J257" s="201">
        <f>'Budget - Lead Partner'!J108</f>
        <v>0</v>
      </c>
      <c r="K257" s="24">
        <f>'Budget - Lead Partner'!K108</f>
        <v>0</v>
      </c>
      <c r="L257" s="205">
        <f>'Budget - Lead Partner'!L108</f>
        <v>0</v>
      </c>
      <c r="M257" s="13"/>
      <c r="N257" s="177"/>
      <c r="O257" s="177"/>
      <c r="P257" s="177"/>
      <c r="Q257" s="395" t="str">
        <f t="shared" si="85"/>
        <v>ok</v>
      </c>
      <c r="R257" s="177"/>
      <c r="S257" s="169"/>
      <c r="T257" s="178"/>
      <c r="U257" s="177"/>
      <c r="V257" s="169"/>
      <c r="W257" s="178"/>
      <c r="X257" s="177"/>
      <c r="Y257" s="169"/>
      <c r="Z257" s="178"/>
      <c r="AA257" s="177"/>
      <c r="AB257" s="169"/>
      <c r="AC257" s="178"/>
      <c r="AD257" s="177"/>
      <c r="AE257" s="169"/>
      <c r="AF257" s="178"/>
      <c r="AG257" s="177"/>
      <c r="AH257" s="169"/>
      <c r="AI257" s="178"/>
      <c r="AJ257" s="177"/>
      <c r="AK257" s="169"/>
      <c r="AL257" s="178"/>
      <c r="AM257" s="177"/>
      <c r="AN257" s="169"/>
      <c r="AO257" s="178"/>
      <c r="AP257" s="177"/>
      <c r="AQ257" s="169"/>
      <c r="AR257" s="178"/>
      <c r="AS257" s="177"/>
      <c r="AT257" s="169"/>
      <c r="AU257" s="178"/>
      <c r="AV257" s="177"/>
      <c r="AW257" s="169"/>
      <c r="AX257" s="178"/>
      <c r="AY257" s="177"/>
      <c r="AZ257" s="169"/>
      <c r="BA257" s="178"/>
      <c r="BB257" s="13"/>
      <c r="BC257" s="26"/>
      <c r="BD257" s="27">
        <f t="shared" si="90"/>
        <v>0</v>
      </c>
      <c r="BE257" s="13"/>
      <c r="BF257" s="26"/>
      <c r="BG257" s="27">
        <f t="shared" si="91"/>
        <v>0</v>
      </c>
      <c r="BH257" s="13"/>
      <c r="BI257" s="26">
        <f t="shared" si="92"/>
        <v>0</v>
      </c>
      <c r="BJ257" s="27">
        <f t="shared" si="93"/>
        <v>0</v>
      </c>
      <c r="BL257" s="43"/>
    </row>
    <row r="258" spans="1:64" ht="14.5" outlineLevel="1" x14ac:dyDescent="0.35">
      <c r="A258" s="13"/>
      <c r="B258" s="340" t="str">
        <f>'Budget - Lead Partner'!B109</f>
        <v>LP.F.06</v>
      </c>
      <c r="C258" s="267">
        <f>'Budget - Lead Partner'!C109</f>
        <v>0</v>
      </c>
      <c r="D258" s="329">
        <f>'Budget - Lead Partner'!D109</f>
        <v>0</v>
      </c>
      <c r="E258" s="267">
        <f>'Budget - Lead Partner'!E109</f>
        <v>0</v>
      </c>
      <c r="F258" s="319">
        <f>'Budget - Lead Partner'!F109</f>
        <v>0</v>
      </c>
      <c r="G258" s="23">
        <f>'Budget - Lead Partner'!G109</f>
        <v>0</v>
      </c>
      <c r="H258" s="30">
        <f>'Budget - Lead Partner'!H109</f>
        <v>0</v>
      </c>
      <c r="I258" s="23">
        <f>'Budget - Lead Partner'!I109</f>
        <v>0</v>
      </c>
      <c r="J258" s="201">
        <f>'Budget - Lead Partner'!J109</f>
        <v>0</v>
      </c>
      <c r="K258" s="24">
        <f>'Budget - Lead Partner'!K109</f>
        <v>0</v>
      </c>
      <c r="L258" s="205">
        <f>'Budget - Lead Partner'!L109</f>
        <v>0</v>
      </c>
      <c r="M258" s="13"/>
      <c r="N258" s="177"/>
      <c r="O258" s="177"/>
      <c r="P258" s="177"/>
      <c r="Q258" s="395" t="str">
        <f t="shared" si="85"/>
        <v>ok</v>
      </c>
      <c r="R258" s="177"/>
      <c r="S258" s="169"/>
      <c r="T258" s="178"/>
      <c r="U258" s="177"/>
      <c r="V258" s="169"/>
      <c r="W258" s="178"/>
      <c r="X258" s="177"/>
      <c r="Y258" s="169"/>
      <c r="Z258" s="178"/>
      <c r="AA258" s="177"/>
      <c r="AB258" s="169"/>
      <c r="AC258" s="178"/>
      <c r="AD258" s="177"/>
      <c r="AE258" s="169"/>
      <c r="AF258" s="178"/>
      <c r="AG258" s="177"/>
      <c r="AH258" s="169"/>
      <c r="AI258" s="178"/>
      <c r="AJ258" s="177"/>
      <c r="AK258" s="169"/>
      <c r="AL258" s="178"/>
      <c r="AM258" s="177"/>
      <c r="AN258" s="169"/>
      <c r="AO258" s="178"/>
      <c r="AP258" s="177"/>
      <c r="AQ258" s="169"/>
      <c r="AR258" s="178"/>
      <c r="AS258" s="177"/>
      <c r="AT258" s="169"/>
      <c r="AU258" s="178"/>
      <c r="AV258" s="177"/>
      <c r="AW258" s="169"/>
      <c r="AX258" s="178"/>
      <c r="AY258" s="177"/>
      <c r="AZ258" s="169"/>
      <c r="BA258" s="178"/>
      <c r="BB258" s="13"/>
      <c r="BC258" s="26"/>
      <c r="BD258" s="27">
        <f t="shared" si="90"/>
        <v>0</v>
      </c>
      <c r="BE258" s="13"/>
      <c r="BF258" s="26"/>
      <c r="BG258" s="27">
        <f t="shared" si="91"/>
        <v>0</v>
      </c>
      <c r="BH258" s="13"/>
      <c r="BI258" s="26">
        <f t="shared" si="92"/>
        <v>0</v>
      </c>
      <c r="BJ258" s="27">
        <f t="shared" si="93"/>
        <v>0</v>
      </c>
      <c r="BL258" s="57"/>
    </row>
    <row r="259" spans="1:64" ht="14.5" outlineLevel="1" x14ac:dyDescent="0.35">
      <c r="A259" s="13"/>
      <c r="B259" s="340" t="str">
        <f>'Budget - Lead Partner'!B110</f>
        <v>LP.F.07</v>
      </c>
      <c r="C259" s="267">
        <f>'Budget - Lead Partner'!C110</f>
        <v>0</v>
      </c>
      <c r="D259" s="329">
        <f>'Budget - Lead Partner'!D110</f>
        <v>0</v>
      </c>
      <c r="E259" s="267">
        <f>'Budget - Lead Partner'!E110</f>
        <v>0</v>
      </c>
      <c r="F259" s="319">
        <f>'Budget - Lead Partner'!F110</f>
        <v>0</v>
      </c>
      <c r="G259" s="23">
        <f>'Budget - Lead Partner'!G110</f>
        <v>0</v>
      </c>
      <c r="H259" s="30">
        <f>'Budget - Lead Partner'!H110</f>
        <v>0</v>
      </c>
      <c r="I259" s="23">
        <f>'Budget - Lead Partner'!I110</f>
        <v>0</v>
      </c>
      <c r="J259" s="201">
        <f>'Budget - Lead Partner'!J110</f>
        <v>0</v>
      </c>
      <c r="K259" s="24">
        <f>'Budget - Lead Partner'!K110</f>
        <v>0</v>
      </c>
      <c r="L259" s="205">
        <f>'Budget - Lead Partner'!L110</f>
        <v>0</v>
      </c>
      <c r="M259" s="13"/>
      <c r="N259" s="177"/>
      <c r="O259" s="177"/>
      <c r="P259" s="177"/>
      <c r="Q259" s="395" t="str">
        <f t="shared" si="85"/>
        <v>ok</v>
      </c>
      <c r="R259" s="177"/>
      <c r="S259" s="169"/>
      <c r="T259" s="178"/>
      <c r="U259" s="177"/>
      <c r="V259" s="169"/>
      <c r="W259" s="178"/>
      <c r="X259" s="177"/>
      <c r="Y259" s="169"/>
      <c r="Z259" s="178"/>
      <c r="AA259" s="177"/>
      <c r="AB259" s="169"/>
      <c r="AC259" s="178"/>
      <c r="AD259" s="177"/>
      <c r="AE259" s="169"/>
      <c r="AF259" s="178"/>
      <c r="AG259" s="177"/>
      <c r="AH259" s="169"/>
      <c r="AI259" s="178"/>
      <c r="AJ259" s="177"/>
      <c r="AK259" s="169"/>
      <c r="AL259" s="178"/>
      <c r="AM259" s="177"/>
      <c r="AN259" s="169"/>
      <c r="AO259" s="178"/>
      <c r="AP259" s="177"/>
      <c r="AQ259" s="169"/>
      <c r="AR259" s="178"/>
      <c r="AS259" s="177"/>
      <c r="AT259" s="169"/>
      <c r="AU259" s="178"/>
      <c r="AV259" s="177"/>
      <c r="AW259" s="169"/>
      <c r="AX259" s="178"/>
      <c r="AY259" s="177"/>
      <c r="AZ259" s="169"/>
      <c r="BA259" s="178"/>
      <c r="BB259" s="13"/>
      <c r="BC259" s="26"/>
      <c r="BD259" s="27">
        <f t="shared" si="90"/>
        <v>0</v>
      </c>
      <c r="BE259" s="13"/>
      <c r="BF259" s="26"/>
      <c r="BG259" s="27">
        <f t="shared" si="91"/>
        <v>0</v>
      </c>
      <c r="BH259" s="13"/>
      <c r="BI259" s="26">
        <f t="shared" si="92"/>
        <v>0</v>
      </c>
      <c r="BJ259" s="27">
        <f t="shared" si="93"/>
        <v>0</v>
      </c>
      <c r="BL259" s="57"/>
    </row>
    <row r="260" spans="1:64" ht="14.5" outlineLevel="1" x14ac:dyDescent="0.35">
      <c r="A260" s="13"/>
      <c r="B260" s="340" t="str">
        <f>'Budget - Lead Partner'!B111</f>
        <v>LP.F.08</v>
      </c>
      <c r="C260" s="267">
        <f>'Budget - Lead Partner'!C111</f>
        <v>0</v>
      </c>
      <c r="D260" s="329">
        <f>'Budget - Lead Partner'!D111</f>
        <v>0</v>
      </c>
      <c r="E260" s="267">
        <f>'Budget - Lead Partner'!E111</f>
        <v>0</v>
      </c>
      <c r="F260" s="319">
        <f>'Budget - Lead Partner'!F111</f>
        <v>0</v>
      </c>
      <c r="G260" s="23">
        <f>'Budget - Lead Partner'!G111</f>
        <v>0</v>
      </c>
      <c r="H260" s="30">
        <f>'Budget - Lead Partner'!H111</f>
        <v>0</v>
      </c>
      <c r="I260" s="23">
        <f>'Budget - Lead Partner'!I111</f>
        <v>0</v>
      </c>
      <c r="J260" s="201">
        <f>'Budget - Lead Partner'!J111</f>
        <v>0</v>
      </c>
      <c r="K260" s="24">
        <f>'Budget - Lead Partner'!K111</f>
        <v>0</v>
      </c>
      <c r="L260" s="205">
        <f>'Budget - Lead Partner'!L111</f>
        <v>0</v>
      </c>
      <c r="M260" s="13"/>
      <c r="N260" s="177"/>
      <c r="O260" s="177"/>
      <c r="P260" s="177"/>
      <c r="Q260" s="395" t="str">
        <f t="shared" si="85"/>
        <v>ok</v>
      </c>
      <c r="R260" s="177"/>
      <c r="S260" s="169"/>
      <c r="T260" s="178"/>
      <c r="U260" s="177"/>
      <c r="V260" s="169"/>
      <c r="W260" s="178"/>
      <c r="X260" s="177"/>
      <c r="Y260" s="169"/>
      <c r="Z260" s="178"/>
      <c r="AA260" s="177"/>
      <c r="AB260" s="169"/>
      <c r="AC260" s="178"/>
      <c r="AD260" s="177"/>
      <c r="AE260" s="169"/>
      <c r="AF260" s="178"/>
      <c r="AG260" s="177"/>
      <c r="AH260" s="169"/>
      <c r="AI260" s="178"/>
      <c r="AJ260" s="177"/>
      <c r="AK260" s="169"/>
      <c r="AL260" s="178"/>
      <c r="AM260" s="177"/>
      <c r="AN260" s="169"/>
      <c r="AO260" s="178"/>
      <c r="AP260" s="177"/>
      <c r="AQ260" s="169"/>
      <c r="AR260" s="178"/>
      <c r="AS260" s="177"/>
      <c r="AT260" s="169"/>
      <c r="AU260" s="178"/>
      <c r="AV260" s="177"/>
      <c r="AW260" s="169"/>
      <c r="AX260" s="178"/>
      <c r="AY260" s="177"/>
      <c r="AZ260" s="169"/>
      <c r="BA260" s="178"/>
      <c r="BB260" s="13"/>
      <c r="BC260" s="26"/>
      <c r="BD260" s="27">
        <f t="shared" si="90"/>
        <v>0</v>
      </c>
      <c r="BE260" s="13"/>
      <c r="BF260" s="26"/>
      <c r="BG260" s="27">
        <f t="shared" si="91"/>
        <v>0</v>
      </c>
      <c r="BH260" s="13"/>
      <c r="BI260" s="26">
        <f t="shared" si="92"/>
        <v>0</v>
      </c>
      <c r="BJ260" s="27">
        <f t="shared" si="93"/>
        <v>0</v>
      </c>
      <c r="BL260" s="43"/>
    </row>
    <row r="261" spans="1:64" ht="14.5" outlineLevel="1" x14ac:dyDescent="0.35">
      <c r="A261" s="13"/>
      <c r="B261" s="340" t="str">
        <f>'Budget - Lead Partner'!B112</f>
        <v>LP.F.09</v>
      </c>
      <c r="C261" s="267">
        <f>'Budget - Lead Partner'!C112</f>
        <v>0</v>
      </c>
      <c r="D261" s="329">
        <f>'Budget - Lead Partner'!D112</f>
        <v>0</v>
      </c>
      <c r="E261" s="267">
        <f>'Budget - Lead Partner'!E112</f>
        <v>0</v>
      </c>
      <c r="F261" s="319">
        <f>'Budget - Lead Partner'!F112</f>
        <v>0</v>
      </c>
      <c r="G261" s="23">
        <f>'Budget - Lead Partner'!G112</f>
        <v>0</v>
      </c>
      <c r="H261" s="30">
        <f>'Budget - Lead Partner'!H112</f>
        <v>0</v>
      </c>
      <c r="I261" s="23">
        <f>'Budget - Lead Partner'!I112</f>
        <v>0</v>
      </c>
      <c r="J261" s="201">
        <f>'Budget - Lead Partner'!J112</f>
        <v>0</v>
      </c>
      <c r="K261" s="24">
        <f>'Budget - Lead Partner'!K112</f>
        <v>0</v>
      </c>
      <c r="L261" s="205">
        <f>'Budget - Lead Partner'!L112</f>
        <v>0</v>
      </c>
      <c r="M261" s="13"/>
      <c r="N261" s="177"/>
      <c r="O261" s="177"/>
      <c r="P261" s="177"/>
      <c r="Q261" s="395" t="str">
        <f t="shared" si="85"/>
        <v>ok</v>
      </c>
      <c r="R261" s="177"/>
      <c r="S261" s="169"/>
      <c r="T261" s="178"/>
      <c r="U261" s="177"/>
      <c r="V261" s="169"/>
      <c r="W261" s="178"/>
      <c r="X261" s="177"/>
      <c r="Y261" s="169"/>
      <c r="Z261" s="178"/>
      <c r="AA261" s="177"/>
      <c r="AB261" s="169"/>
      <c r="AC261" s="178"/>
      <c r="AD261" s="177"/>
      <c r="AE261" s="169"/>
      <c r="AF261" s="178"/>
      <c r="AG261" s="177"/>
      <c r="AH261" s="169"/>
      <c r="AI261" s="178"/>
      <c r="AJ261" s="177"/>
      <c r="AK261" s="169"/>
      <c r="AL261" s="178"/>
      <c r="AM261" s="177"/>
      <c r="AN261" s="169"/>
      <c r="AO261" s="178"/>
      <c r="AP261" s="177"/>
      <c r="AQ261" s="169"/>
      <c r="AR261" s="178"/>
      <c r="AS261" s="177"/>
      <c r="AT261" s="169"/>
      <c r="AU261" s="178"/>
      <c r="AV261" s="177"/>
      <c r="AW261" s="169"/>
      <c r="AX261" s="178"/>
      <c r="AY261" s="177"/>
      <c r="AZ261" s="169"/>
      <c r="BA261" s="178"/>
      <c r="BB261" s="13"/>
      <c r="BC261" s="26"/>
      <c r="BD261" s="27">
        <f t="shared" si="90"/>
        <v>0</v>
      </c>
      <c r="BE261" s="13"/>
      <c r="BF261" s="26"/>
      <c r="BG261" s="27">
        <f t="shared" si="91"/>
        <v>0</v>
      </c>
      <c r="BH261" s="13"/>
      <c r="BI261" s="26">
        <f t="shared" si="92"/>
        <v>0</v>
      </c>
      <c r="BJ261" s="27">
        <f t="shared" si="93"/>
        <v>0</v>
      </c>
      <c r="BL261" s="43"/>
    </row>
    <row r="262" spans="1:64" ht="14.5" outlineLevel="1" x14ac:dyDescent="0.35">
      <c r="A262" s="13"/>
      <c r="B262" s="340" t="str">
        <f>'Budget - Lead Partner'!B113</f>
        <v>LP.F.10</v>
      </c>
      <c r="C262" s="328">
        <f>'Budget - Lead Partner'!C113</f>
        <v>0</v>
      </c>
      <c r="D262" s="329">
        <f>'Budget - Lead Partner'!D113</f>
        <v>0</v>
      </c>
      <c r="E262" s="328">
        <f>'Budget - Lead Partner'!E113</f>
        <v>0</v>
      </c>
      <c r="F262" s="326">
        <f>'Budget - Lead Partner'!F113</f>
        <v>0</v>
      </c>
      <c r="G262" s="303">
        <f>'Budget - Lead Partner'!G113</f>
        <v>0</v>
      </c>
      <c r="H262" s="307">
        <f>'Budget - Lead Partner'!H113</f>
        <v>0</v>
      </c>
      <c r="I262" s="303">
        <f>'Budget - Lead Partner'!I113</f>
        <v>0</v>
      </c>
      <c r="J262" s="309">
        <f>'Budget - Lead Partner'!J113</f>
        <v>0</v>
      </c>
      <c r="K262" s="305">
        <f>'Budget - Lead Partner'!K113</f>
        <v>0</v>
      </c>
      <c r="L262" s="205">
        <f>'Budget - Lead Partner'!L113</f>
        <v>0</v>
      </c>
      <c r="M262" s="13"/>
      <c r="N262" s="177"/>
      <c r="O262" s="177"/>
      <c r="P262" s="177"/>
      <c r="Q262" s="395" t="str">
        <f t="shared" si="85"/>
        <v>ok</v>
      </c>
      <c r="R262" s="177"/>
      <c r="S262" s="169"/>
      <c r="T262" s="178"/>
      <c r="U262" s="177"/>
      <c r="V262" s="169"/>
      <c r="W262" s="178"/>
      <c r="X262" s="177"/>
      <c r="Y262" s="169"/>
      <c r="Z262" s="178"/>
      <c r="AA262" s="177"/>
      <c r="AB262" s="169"/>
      <c r="AC262" s="178"/>
      <c r="AD262" s="177"/>
      <c r="AE262" s="169"/>
      <c r="AF262" s="178"/>
      <c r="AG262" s="177"/>
      <c r="AH262" s="169"/>
      <c r="AI262" s="178"/>
      <c r="AJ262" s="177"/>
      <c r="AK262" s="169"/>
      <c r="AL262" s="178"/>
      <c r="AM262" s="177"/>
      <c r="AN262" s="169"/>
      <c r="AO262" s="178"/>
      <c r="AP262" s="177"/>
      <c r="AQ262" s="169"/>
      <c r="AR262" s="178"/>
      <c r="AS262" s="177"/>
      <c r="AT262" s="169"/>
      <c r="AU262" s="178"/>
      <c r="AV262" s="177"/>
      <c r="AW262" s="169"/>
      <c r="AX262" s="178"/>
      <c r="AY262" s="177"/>
      <c r="AZ262" s="169"/>
      <c r="BA262" s="178"/>
      <c r="BB262" s="13"/>
      <c r="BC262" s="26"/>
      <c r="BD262" s="27">
        <f t="shared" si="90"/>
        <v>0</v>
      </c>
      <c r="BE262" s="13"/>
      <c r="BF262" s="26"/>
      <c r="BG262" s="27">
        <f t="shared" si="91"/>
        <v>0</v>
      </c>
      <c r="BH262" s="13"/>
      <c r="BI262" s="26">
        <f t="shared" si="92"/>
        <v>0</v>
      </c>
      <c r="BJ262" s="27">
        <f t="shared" si="93"/>
        <v>0</v>
      </c>
      <c r="BL262" s="57"/>
    </row>
    <row r="263" spans="1:64" ht="15" customHeight="1" x14ac:dyDescent="0.35">
      <c r="A263" s="13"/>
      <c r="B263" s="416" t="str">
        <f>CONCATENATE('Budget - P1'!D2," - ",'Budget consortium'!B251)</f>
        <v>Partner 1 - F. SUIVI - ÉVALUATION ET LEÇONS APPRISES (MONITORING EVALUATION &amp; LESSONS LEARNED)</v>
      </c>
      <c r="C263" s="417"/>
      <c r="D263" s="417"/>
      <c r="E263" s="417"/>
      <c r="F263" s="417"/>
      <c r="G263" s="417"/>
      <c r="H263" s="417"/>
      <c r="I263" s="417"/>
      <c r="J263" s="417"/>
      <c r="K263" s="417"/>
      <c r="L263" s="418">
        <f>SUM(L264:L273)</f>
        <v>0</v>
      </c>
      <c r="M263" s="20"/>
      <c r="N263" s="418">
        <f>SUM(N264:N273)</f>
        <v>0</v>
      </c>
      <c r="O263" s="418">
        <f t="shared" ref="O263" si="94">SUM(O264:O273)</f>
        <v>0</v>
      </c>
      <c r="P263" s="418">
        <f t="shared" ref="P263" si="95">SUM(P264:P273)</f>
        <v>0</v>
      </c>
      <c r="Q263" s="395" t="str">
        <f t="shared" si="85"/>
        <v>ok</v>
      </c>
      <c r="R263" s="410"/>
      <c r="S263" s="411"/>
      <c r="T263" s="412"/>
      <c r="U263" s="410"/>
      <c r="V263" s="411"/>
      <c r="W263" s="412"/>
      <c r="X263" s="410"/>
      <c r="Y263" s="411"/>
      <c r="Z263" s="412"/>
      <c r="AA263" s="410"/>
      <c r="AB263" s="411"/>
      <c r="AC263" s="412"/>
      <c r="AD263" s="410"/>
      <c r="AE263" s="411"/>
      <c r="AF263" s="412"/>
      <c r="AG263" s="410"/>
      <c r="AH263" s="411"/>
      <c r="AI263" s="412"/>
      <c r="AJ263" s="410"/>
      <c r="AK263" s="411"/>
      <c r="AL263" s="412"/>
      <c r="AM263" s="410"/>
      <c r="AN263" s="411"/>
      <c r="AO263" s="412"/>
      <c r="AP263" s="410"/>
      <c r="AQ263" s="411"/>
      <c r="AR263" s="412"/>
      <c r="AS263" s="410"/>
      <c r="AT263" s="411"/>
      <c r="AU263" s="412"/>
      <c r="AV263" s="410"/>
      <c r="AW263" s="411"/>
      <c r="AX263" s="412"/>
      <c r="AY263" s="410"/>
      <c r="AZ263" s="411"/>
      <c r="BA263" s="412"/>
      <c r="BB263" s="13"/>
      <c r="BC263" s="413"/>
      <c r="BD263" s="414"/>
      <c r="BE263" s="13"/>
      <c r="BF263" s="413"/>
      <c r="BG263" s="414"/>
      <c r="BH263" s="13"/>
      <c r="BI263" s="413"/>
      <c r="BJ263" s="414"/>
      <c r="BL263" s="415"/>
    </row>
    <row r="264" spans="1:64" ht="14.5" outlineLevel="1" x14ac:dyDescent="0.35">
      <c r="A264" s="13"/>
      <c r="B264" s="340" t="str">
        <f>'Budget - P1'!B104</f>
        <v>P1.F.01</v>
      </c>
      <c r="C264" s="267">
        <f>'Budget - P1'!C104</f>
        <v>0</v>
      </c>
      <c r="D264" s="329">
        <f>'Budget - P1'!D104</f>
        <v>0</v>
      </c>
      <c r="E264" s="267">
        <f>'Budget - P1'!E104</f>
        <v>0</v>
      </c>
      <c r="F264" s="319">
        <f>'Budget - P1'!F104</f>
        <v>0</v>
      </c>
      <c r="G264" s="23">
        <f>'Budget - P1'!G104</f>
        <v>0</v>
      </c>
      <c r="H264" s="30">
        <f>'Budget - P1'!H104</f>
        <v>0</v>
      </c>
      <c r="I264" s="23">
        <f>'Budget - P1'!I104</f>
        <v>0</v>
      </c>
      <c r="J264" s="201">
        <f>'Budget - P1'!J104</f>
        <v>0</v>
      </c>
      <c r="K264" s="24">
        <f>'Budget - P1'!K104</f>
        <v>0</v>
      </c>
      <c r="L264" s="205">
        <f>'Budget - P1'!L104</f>
        <v>0</v>
      </c>
      <c r="M264" s="13"/>
      <c r="N264" s="177"/>
      <c r="O264" s="177"/>
      <c r="P264" s="177"/>
      <c r="Q264" s="395" t="str">
        <f t="shared" si="85"/>
        <v>ok</v>
      </c>
      <c r="R264" s="177"/>
      <c r="S264" s="169"/>
      <c r="T264" s="178"/>
      <c r="U264" s="177"/>
      <c r="V264" s="169"/>
      <c r="W264" s="178"/>
      <c r="X264" s="177"/>
      <c r="Y264" s="169"/>
      <c r="Z264" s="178"/>
      <c r="AA264" s="177"/>
      <c r="AB264" s="169"/>
      <c r="AC264" s="178"/>
      <c r="AD264" s="177"/>
      <c r="AE264" s="169"/>
      <c r="AF264" s="178"/>
      <c r="AG264" s="177"/>
      <c r="AH264" s="169"/>
      <c r="AI264" s="178"/>
      <c r="AJ264" s="177"/>
      <c r="AK264" s="169"/>
      <c r="AL264" s="178"/>
      <c r="AM264" s="177"/>
      <c r="AN264" s="169"/>
      <c r="AO264" s="178"/>
      <c r="AP264" s="177"/>
      <c r="AQ264" s="169"/>
      <c r="AR264" s="178"/>
      <c r="AS264" s="177"/>
      <c r="AT264" s="169"/>
      <c r="AU264" s="178"/>
      <c r="AV264" s="177"/>
      <c r="AW264" s="169"/>
      <c r="AX264" s="178"/>
      <c r="AY264" s="177"/>
      <c r="AZ264" s="169"/>
      <c r="BA264" s="178"/>
      <c r="BB264" s="13"/>
      <c r="BC264" s="26"/>
      <c r="BD264" s="27"/>
      <c r="BE264" s="13"/>
      <c r="BF264" s="26"/>
      <c r="BG264" s="27"/>
      <c r="BH264" s="13"/>
      <c r="BI264" s="26"/>
      <c r="BJ264" s="27"/>
      <c r="BL264" s="43"/>
    </row>
    <row r="265" spans="1:64" ht="14.5" outlineLevel="1" x14ac:dyDescent="0.35">
      <c r="A265" s="13"/>
      <c r="B265" s="340" t="str">
        <f>'Budget - P1'!B105</f>
        <v>P1.F.02</v>
      </c>
      <c r="C265" s="267">
        <f>'Budget - P1'!C105</f>
        <v>0</v>
      </c>
      <c r="D265" s="329">
        <f>'Budget - P1'!D105</f>
        <v>0</v>
      </c>
      <c r="E265" s="267">
        <f>'Budget - P1'!E105</f>
        <v>0</v>
      </c>
      <c r="F265" s="319">
        <f>'Budget - P1'!F105</f>
        <v>0</v>
      </c>
      <c r="G265" s="23">
        <f>'Budget - P1'!G105</f>
        <v>0</v>
      </c>
      <c r="H265" s="30">
        <f>'Budget - P1'!H105</f>
        <v>0</v>
      </c>
      <c r="I265" s="23">
        <f>'Budget - P1'!I105</f>
        <v>0</v>
      </c>
      <c r="J265" s="201">
        <f>'Budget - P1'!J105</f>
        <v>0</v>
      </c>
      <c r="K265" s="24">
        <f>'Budget - P1'!K105</f>
        <v>0</v>
      </c>
      <c r="L265" s="205">
        <f>'Budget - P1'!L105</f>
        <v>0</v>
      </c>
      <c r="M265" s="13"/>
      <c r="N265" s="177"/>
      <c r="O265" s="177"/>
      <c r="P265" s="177"/>
      <c r="Q265" s="395" t="str">
        <f t="shared" si="85"/>
        <v>ok</v>
      </c>
      <c r="R265" s="177"/>
      <c r="S265" s="169"/>
      <c r="T265" s="178"/>
      <c r="U265" s="177"/>
      <c r="V265" s="169"/>
      <c r="W265" s="178"/>
      <c r="X265" s="177"/>
      <c r="Y265" s="169"/>
      <c r="Z265" s="178"/>
      <c r="AA265" s="177"/>
      <c r="AB265" s="169"/>
      <c r="AC265" s="178"/>
      <c r="AD265" s="177"/>
      <c r="AE265" s="169"/>
      <c r="AF265" s="178"/>
      <c r="AG265" s="177"/>
      <c r="AH265" s="169"/>
      <c r="AI265" s="178"/>
      <c r="AJ265" s="177"/>
      <c r="AK265" s="169"/>
      <c r="AL265" s="178"/>
      <c r="AM265" s="177"/>
      <c r="AN265" s="169"/>
      <c r="AO265" s="178"/>
      <c r="AP265" s="177"/>
      <c r="AQ265" s="169"/>
      <c r="AR265" s="178"/>
      <c r="AS265" s="177"/>
      <c r="AT265" s="169"/>
      <c r="AU265" s="178"/>
      <c r="AV265" s="177"/>
      <c r="AW265" s="169"/>
      <c r="AX265" s="178"/>
      <c r="AY265" s="177"/>
      <c r="AZ265" s="169"/>
      <c r="BA265" s="178"/>
      <c r="BB265" s="13"/>
      <c r="BC265" s="26"/>
      <c r="BD265" s="27"/>
      <c r="BE265" s="13"/>
      <c r="BF265" s="26"/>
      <c r="BG265" s="27"/>
      <c r="BH265" s="13"/>
      <c r="BI265" s="26"/>
      <c r="BJ265" s="27"/>
      <c r="BL265" s="43"/>
    </row>
    <row r="266" spans="1:64" ht="14.5" outlineLevel="1" x14ac:dyDescent="0.35">
      <c r="A266" s="13"/>
      <c r="B266" s="340" t="str">
        <f>'Budget - P1'!B106</f>
        <v>P1.F.03</v>
      </c>
      <c r="C266" s="267">
        <f>'Budget - P1'!C106</f>
        <v>0</v>
      </c>
      <c r="D266" s="329">
        <f>'Budget - P1'!D106</f>
        <v>0</v>
      </c>
      <c r="E266" s="267">
        <f>'Budget - P1'!E106</f>
        <v>0</v>
      </c>
      <c r="F266" s="319">
        <f>'Budget - P1'!F106</f>
        <v>0</v>
      </c>
      <c r="G266" s="23">
        <f>'Budget - P1'!G106</f>
        <v>0</v>
      </c>
      <c r="H266" s="30">
        <f>'Budget - P1'!H106</f>
        <v>0</v>
      </c>
      <c r="I266" s="23">
        <f>'Budget - P1'!I106</f>
        <v>0</v>
      </c>
      <c r="J266" s="201">
        <f>'Budget - P1'!J106</f>
        <v>0</v>
      </c>
      <c r="K266" s="24">
        <f>'Budget - P1'!K106</f>
        <v>0</v>
      </c>
      <c r="L266" s="205">
        <f>'Budget - P1'!L106</f>
        <v>0</v>
      </c>
      <c r="M266" s="13"/>
      <c r="N266" s="177"/>
      <c r="O266" s="177"/>
      <c r="P266" s="177"/>
      <c r="Q266" s="395" t="str">
        <f t="shared" si="85"/>
        <v>ok</v>
      </c>
      <c r="R266" s="177"/>
      <c r="S266" s="169"/>
      <c r="T266" s="178"/>
      <c r="U266" s="177"/>
      <c r="V266" s="169"/>
      <c r="W266" s="178"/>
      <c r="X266" s="177"/>
      <c r="Y266" s="169"/>
      <c r="Z266" s="178"/>
      <c r="AA266" s="177"/>
      <c r="AB266" s="169"/>
      <c r="AC266" s="178"/>
      <c r="AD266" s="177"/>
      <c r="AE266" s="169"/>
      <c r="AF266" s="178"/>
      <c r="AG266" s="177"/>
      <c r="AH266" s="169"/>
      <c r="AI266" s="178"/>
      <c r="AJ266" s="177"/>
      <c r="AK266" s="169"/>
      <c r="AL266" s="178"/>
      <c r="AM266" s="177"/>
      <c r="AN266" s="169"/>
      <c r="AO266" s="178"/>
      <c r="AP266" s="177"/>
      <c r="AQ266" s="169"/>
      <c r="AR266" s="178"/>
      <c r="AS266" s="177"/>
      <c r="AT266" s="169"/>
      <c r="AU266" s="178"/>
      <c r="AV266" s="177"/>
      <c r="AW266" s="169"/>
      <c r="AX266" s="178"/>
      <c r="AY266" s="177"/>
      <c r="AZ266" s="169"/>
      <c r="BA266" s="178"/>
      <c r="BB266" s="13"/>
      <c r="BC266" s="26"/>
      <c r="BD266" s="27"/>
      <c r="BE266" s="13"/>
      <c r="BF266" s="26"/>
      <c r="BG266" s="27"/>
      <c r="BH266" s="13"/>
      <c r="BI266" s="26"/>
      <c r="BJ266" s="27"/>
      <c r="BL266" s="43"/>
    </row>
    <row r="267" spans="1:64" ht="14.5" outlineLevel="1" x14ac:dyDescent="0.35">
      <c r="A267" s="13"/>
      <c r="B267" s="340" t="str">
        <f>'Budget - P1'!B107</f>
        <v>P1.F.04</v>
      </c>
      <c r="C267" s="267">
        <f>'Budget - P1'!C107</f>
        <v>0</v>
      </c>
      <c r="D267" s="329">
        <f>'Budget - P1'!D107</f>
        <v>0</v>
      </c>
      <c r="E267" s="267">
        <f>'Budget - P1'!E107</f>
        <v>0</v>
      </c>
      <c r="F267" s="319">
        <f>'Budget - P1'!F107</f>
        <v>0</v>
      </c>
      <c r="G267" s="23">
        <f>'Budget - P1'!G107</f>
        <v>0</v>
      </c>
      <c r="H267" s="30">
        <f>'Budget - P1'!H107</f>
        <v>0</v>
      </c>
      <c r="I267" s="23">
        <f>'Budget - P1'!I107</f>
        <v>0</v>
      </c>
      <c r="J267" s="201">
        <f>'Budget - P1'!J107</f>
        <v>0</v>
      </c>
      <c r="K267" s="24">
        <f>'Budget - P1'!K107</f>
        <v>0</v>
      </c>
      <c r="L267" s="205">
        <f>'Budget - P1'!L107</f>
        <v>0</v>
      </c>
      <c r="M267" s="13"/>
      <c r="N267" s="177"/>
      <c r="O267" s="177"/>
      <c r="P267" s="177"/>
      <c r="Q267" s="395" t="str">
        <f t="shared" si="85"/>
        <v>ok</v>
      </c>
      <c r="R267" s="177"/>
      <c r="S267" s="169"/>
      <c r="T267" s="178"/>
      <c r="U267" s="177"/>
      <c r="V267" s="169"/>
      <c r="W267" s="178"/>
      <c r="X267" s="177"/>
      <c r="Y267" s="169"/>
      <c r="Z267" s="178"/>
      <c r="AA267" s="177"/>
      <c r="AB267" s="169"/>
      <c r="AC267" s="178"/>
      <c r="AD267" s="177"/>
      <c r="AE267" s="169"/>
      <c r="AF267" s="178"/>
      <c r="AG267" s="177"/>
      <c r="AH267" s="169"/>
      <c r="AI267" s="178"/>
      <c r="AJ267" s="177"/>
      <c r="AK267" s="169"/>
      <c r="AL267" s="178"/>
      <c r="AM267" s="177"/>
      <c r="AN267" s="169"/>
      <c r="AO267" s="178"/>
      <c r="AP267" s="177"/>
      <c r="AQ267" s="169"/>
      <c r="AR267" s="178"/>
      <c r="AS267" s="177"/>
      <c r="AT267" s="169"/>
      <c r="AU267" s="178"/>
      <c r="AV267" s="177"/>
      <c r="AW267" s="169"/>
      <c r="AX267" s="178"/>
      <c r="AY267" s="177"/>
      <c r="AZ267" s="169"/>
      <c r="BA267" s="178"/>
      <c r="BB267" s="13"/>
      <c r="BC267" s="26"/>
      <c r="BD267" s="27"/>
      <c r="BE267" s="13"/>
      <c r="BF267" s="26"/>
      <c r="BG267" s="27"/>
      <c r="BH267" s="13"/>
      <c r="BI267" s="26"/>
      <c r="BJ267" s="27"/>
      <c r="BL267" s="43"/>
    </row>
    <row r="268" spans="1:64" ht="14.5" outlineLevel="1" x14ac:dyDescent="0.35">
      <c r="A268" s="13"/>
      <c r="B268" s="340" t="str">
        <f>'Budget - P1'!B108</f>
        <v>P1.F.05</v>
      </c>
      <c r="C268" s="267">
        <f>'Budget - P1'!C108</f>
        <v>0</v>
      </c>
      <c r="D268" s="329">
        <f>'Budget - P1'!D108</f>
        <v>0</v>
      </c>
      <c r="E268" s="267">
        <f>'Budget - P1'!E108</f>
        <v>0</v>
      </c>
      <c r="F268" s="319">
        <f>'Budget - P1'!F108</f>
        <v>0</v>
      </c>
      <c r="G268" s="23">
        <f>'Budget - P1'!G108</f>
        <v>0</v>
      </c>
      <c r="H268" s="30">
        <f>'Budget - P1'!H108</f>
        <v>0</v>
      </c>
      <c r="I268" s="23">
        <f>'Budget - P1'!I108</f>
        <v>0</v>
      </c>
      <c r="J268" s="201">
        <f>'Budget - P1'!J108</f>
        <v>0</v>
      </c>
      <c r="K268" s="24">
        <f>'Budget - P1'!K108</f>
        <v>0</v>
      </c>
      <c r="L268" s="205">
        <f>'Budget - P1'!L108</f>
        <v>0</v>
      </c>
      <c r="M268" s="13"/>
      <c r="N268" s="177"/>
      <c r="O268" s="177"/>
      <c r="P268" s="177"/>
      <c r="Q268" s="395" t="str">
        <f t="shared" si="85"/>
        <v>ok</v>
      </c>
      <c r="R268" s="177"/>
      <c r="S268" s="169"/>
      <c r="T268" s="178"/>
      <c r="U268" s="177"/>
      <c r="V268" s="169"/>
      <c r="W268" s="178"/>
      <c r="X268" s="177"/>
      <c r="Y268" s="169"/>
      <c r="Z268" s="178"/>
      <c r="AA268" s="177"/>
      <c r="AB268" s="169"/>
      <c r="AC268" s="178"/>
      <c r="AD268" s="177"/>
      <c r="AE268" s="169"/>
      <c r="AF268" s="178"/>
      <c r="AG268" s="177"/>
      <c r="AH268" s="169"/>
      <c r="AI268" s="178"/>
      <c r="AJ268" s="177"/>
      <c r="AK268" s="169"/>
      <c r="AL268" s="178"/>
      <c r="AM268" s="177"/>
      <c r="AN268" s="169"/>
      <c r="AO268" s="178"/>
      <c r="AP268" s="177"/>
      <c r="AQ268" s="169"/>
      <c r="AR268" s="178"/>
      <c r="AS268" s="177"/>
      <c r="AT268" s="169"/>
      <c r="AU268" s="178"/>
      <c r="AV268" s="177"/>
      <c r="AW268" s="169"/>
      <c r="AX268" s="178"/>
      <c r="AY268" s="177"/>
      <c r="AZ268" s="169"/>
      <c r="BA268" s="178"/>
      <c r="BB268" s="13"/>
      <c r="BC268" s="26"/>
      <c r="BD268" s="27"/>
      <c r="BE268" s="13"/>
      <c r="BF268" s="26"/>
      <c r="BG268" s="27"/>
      <c r="BH268" s="13"/>
      <c r="BI268" s="26"/>
      <c r="BJ268" s="27"/>
      <c r="BL268" s="43"/>
    </row>
    <row r="269" spans="1:64" ht="14.5" outlineLevel="1" x14ac:dyDescent="0.35">
      <c r="A269" s="13"/>
      <c r="B269" s="340" t="str">
        <f>'Budget - P1'!B109</f>
        <v>P1.F.06</v>
      </c>
      <c r="C269" s="267">
        <f>'Budget - P1'!C109</f>
        <v>0</v>
      </c>
      <c r="D269" s="329">
        <f>'Budget - P1'!D109</f>
        <v>0</v>
      </c>
      <c r="E269" s="267">
        <f>'Budget - P1'!E109</f>
        <v>0</v>
      </c>
      <c r="F269" s="319">
        <f>'Budget - P1'!F109</f>
        <v>0</v>
      </c>
      <c r="G269" s="23">
        <f>'Budget - P1'!G109</f>
        <v>0</v>
      </c>
      <c r="H269" s="30">
        <f>'Budget - P1'!H109</f>
        <v>0</v>
      </c>
      <c r="I269" s="23">
        <f>'Budget - P1'!I109</f>
        <v>0</v>
      </c>
      <c r="J269" s="201">
        <f>'Budget - P1'!J109</f>
        <v>0</v>
      </c>
      <c r="K269" s="24">
        <f>'Budget - P1'!K109</f>
        <v>0</v>
      </c>
      <c r="L269" s="205">
        <f>'Budget - P1'!L109</f>
        <v>0</v>
      </c>
      <c r="M269" s="13"/>
      <c r="N269" s="177"/>
      <c r="O269" s="177"/>
      <c r="P269" s="177"/>
      <c r="Q269" s="395" t="str">
        <f t="shared" si="85"/>
        <v>ok</v>
      </c>
      <c r="R269" s="177"/>
      <c r="S269" s="169"/>
      <c r="T269" s="178"/>
      <c r="U269" s="177"/>
      <c r="V269" s="169"/>
      <c r="W269" s="178"/>
      <c r="X269" s="177"/>
      <c r="Y269" s="169"/>
      <c r="Z269" s="178"/>
      <c r="AA269" s="177"/>
      <c r="AB269" s="169"/>
      <c r="AC269" s="178"/>
      <c r="AD269" s="177"/>
      <c r="AE269" s="169"/>
      <c r="AF269" s="178"/>
      <c r="AG269" s="177"/>
      <c r="AH269" s="169"/>
      <c r="AI269" s="178"/>
      <c r="AJ269" s="177"/>
      <c r="AK269" s="169"/>
      <c r="AL269" s="178"/>
      <c r="AM269" s="177"/>
      <c r="AN269" s="169"/>
      <c r="AO269" s="178"/>
      <c r="AP269" s="177"/>
      <c r="AQ269" s="169"/>
      <c r="AR269" s="178"/>
      <c r="AS269" s="177"/>
      <c r="AT269" s="169"/>
      <c r="AU269" s="178"/>
      <c r="AV269" s="177"/>
      <c r="AW269" s="169"/>
      <c r="AX269" s="178"/>
      <c r="AY269" s="177"/>
      <c r="AZ269" s="169"/>
      <c r="BA269" s="178"/>
      <c r="BB269" s="13"/>
      <c r="BC269" s="26"/>
      <c r="BD269" s="27"/>
      <c r="BE269" s="13"/>
      <c r="BF269" s="26"/>
      <c r="BG269" s="27"/>
      <c r="BH269" s="13"/>
      <c r="BI269" s="26"/>
      <c r="BJ269" s="27"/>
      <c r="BL269" s="43"/>
    </row>
    <row r="270" spans="1:64" ht="14.5" outlineLevel="1" x14ac:dyDescent="0.35">
      <c r="A270" s="13"/>
      <c r="B270" s="340" t="str">
        <f>'Budget - P1'!B110</f>
        <v>P1.F.07</v>
      </c>
      <c r="C270" s="267">
        <f>'Budget - P1'!C110</f>
        <v>0</v>
      </c>
      <c r="D270" s="329">
        <f>'Budget - P1'!D110</f>
        <v>0</v>
      </c>
      <c r="E270" s="267">
        <f>'Budget - P1'!E110</f>
        <v>0</v>
      </c>
      <c r="F270" s="319">
        <f>'Budget - P1'!F110</f>
        <v>0</v>
      </c>
      <c r="G270" s="23">
        <f>'Budget - P1'!G110</f>
        <v>0</v>
      </c>
      <c r="H270" s="30">
        <f>'Budget - P1'!H110</f>
        <v>0</v>
      </c>
      <c r="I270" s="23">
        <f>'Budget - P1'!I110</f>
        <v>0</v>
      </c>
      <c r="J270" s="201">
        <f>'Budget - P1'!J110</f>
        <v>0</v>
      </c>
      <c r="K270" s="24">
        <f>'Budget - P1'!K110</f>
        <v>0</v>
      </c>
      <c r="L270" s="205">
        <f>'Budget - P1'!L110</f>
        <v>0</v>
      </c>
      <c r="M270" s="13"/>
      <c r="N270" s="177"/>
      <c r="O270" s="177"/>
      <c r="P270" s="177"/>
      <c r="Q270" s="395" t="str">
        <f t="shared" si="85"/>
        <v>ok</v>
      </c>
      <c r="R270" s="177"/>
      <c r="S270" s="169"/>
      <c r="T270" s="178"/>
      <c r="U270" s="177"/>
      <c r="V270" s="169"/>
      <c r="W270" s="178"/>
      <c r="X270" s="177"/>
      <c r="Y270" s="169"/>
      <c r="Z270" s="178"/>
      <c r="AA270" s="177"/>
      <c r="AB270" s="169"/>
      <c r="AC270" s="178"/>
      <c r="AD270" s="177"/>
      <c r="AE270" s="169"/>
      <c r="AF270" s="178"/>
      <c r="AG270" s="177"/>
      <c r="AH270" s="169"/>
      <c r="AI270" s="178"/>
      <c r="AJ270" s="177"/>
      <c r="AK270" s="169"/>
      <c r="AL270" s="178"/>
      <c r="AM270" s="177"/>
      <c r="AN270" s="169"/>
      <c r="AO270" s="178"/>
      <c r="AP270" s="177"/>
      <c r="AQ270" s="169"/>
      <c r="AR270" s="178"/>
      <c r="AS270" s="177"/>
      <c r="AT270" s="169"/>
      <c r="AU270" s="178"/>
      <c r="AV270" s="177"/>
      <c r="AW270" s="169"/>
      <c r="AX270" s="178"/>
      <c r="AY270" s="177"/>
      <c r="AZ270" s="169"/>
      <c r="BA270" s="178"/>
      <c r="BB270" s="13"/>
      <c r="BC270" s="26"/>
      <c r="BD270" s="27"/>
      <c r="BE270" s="13"/>
      <c r="BF270" s="26"/>
      <c r="BG270" s="27"/>
      <c r="BH270" s="13"/>
      <c r="BI270" s="26"/>
      <c r="BJ270" s="27"/>
      <c r="BL270" s="43"/>
    </row>
    <row r="271" spans="1:64" ht="14.5" outlineLevel="1" x14ac:dyDescent="0.35">
      <c r="A271" s="13"/>
      <c r="B271" s="340" t="str">
        <f>'Budget - P1'!B111</f>
        <v>P1.F.08</v>
      </c>
      <c r="C271" s="267">
        <f>'Budget - P1'!C111</f>
        <v>0</v>
      </c>
      <c r="D271" s="329">
        <f>'Budget - P1'!D111</f>
        <v>0</v>
      </c>
      <c r="E271" s="267">
        <f>'Budget - P1'!E111</f>
        <v>0</v>
      </c>
      <c r="F271" s="319">
        <f>'Budget - P1'!F111</f>
        <v>0</v>
      </c>
      <c r="G271" s="23">
        <f>'Budget - P1'!G111</f>
        <v>0</v>
      </c>
      <c r="H271" s="30">
        <f>'Budget - P1'!H111</f>
        <v>0</v>
      </c>
      <c r="I271" s="23">
        <f>'Budget - P1'!I111</f>
        <v>0</v>
      </c>
      <c r="J271" s="201">
        <f>'Budget - P1'!J111</f>
        <v>0</v>
      </c>
      <c r="K271" s="24">
        <f>'Budget - P1'!K111</f>
        <v>0</v>
      </c>
      <c r="L271" s="205">
        <f>'Budget - P1'!L111</f>
        <v>0</v>
      </c>
      <c r="M271" s="13"/>
      <c r="N271" s="177"/>
      <c r="O271" s="177"/>
      <c r="P271" s="177"/>
      <c r="Q271" s="395" t="str">
        <f t="shared" si="85"/>
        <v>ok</v>
      </c>
      <c r="R271" s="177"/>
      <c r="S271" s="169"/>
      <c r="T271" s="178"/>
      <c r="U271" s="177"/>
      <c r="V271" s="169"/>
      <c r="W271" s="178"/>
      <c r="X271" s="177"/>
      <c r="Y271" s="169"/>
      <c r="Z271" s="178"/>
      <c r="AA271" s="177"/>
      <c r="AB271" s="169"/>
      <c r="AC271" s="178"/>
      <c r="AD271" s="177"/>
      <c r="AE271" s="169"/>
      <c r="AF271" s="178"/>
      <c r="AG271" s="177"/>
      <c r="AH271" s="169"/>
      <c r="AI271" s="178"/>
      <c r="AJ271" s="177"/>
      <c r="AK271" s="169"/>
      <c r="AL271" s="178"/>
      <c r="AM271" s="177"/>
      <c r="AN271" s="169"/>
      <c r="AO271" s="178"/>
      <c r="AP271" s="177"/>
      <c r="AQ271" s="169"/>
      <c r="AR271" s="178"/>
      <c r="AS271" s="177"/>
      <c r="AT271" s="169"/>
      <c r="AU271" s="178"/>
      <c r="AV271" s="177"/>
      <c r="AW271" s="169"/>
      <c r="AX271" s="178"/>
      <c r="AY271" s="177"/>
      <c r="AZ271" s="169"/>
      <c r="BA271" s="178"/>
      <c r="BB271" s="13"/>
      <c r="BC271" s="26"/>
      <c r="BD271" s="27"/>
      <c r="BE271" s="13"/>
      <c r="BF271" s="26"/>
      <c r="BG271" s="27"/>
      <c r="BH271" s="13"/>
      <c r="BI271" s="26"/>
      <c r="BJ271" s="27"/>
      <c r="BL271" s="43"/>
    </row>
    <row r="272" spans="1:64" ht="14.5" outlineLevel="1" x14ac:dyDescent="0.35">
      <c r="A272" s="13"/>
      <c r="B272" s="340" t="str">
        <f>'Budget - P1'!B112</f>
        <v>P1.F.09</v>
      </c>
      <c r="C272" s="267">
        <f>'Budget - P1'!C112</f>
        <v>0</v>
      </c>
      <c r="D272" s="329">
        <f>'Budget - P1'!D112</f>
        <v>0</v>
      </c>
      <c r="E272" s="267">
        <f>'Budget - P1'!E112</f>
        <v>0</v>
      </c>
      <c r="F272" s="319">
        <f>'Budget - P1'!F112</f>
        <v>0</v>
      </c>
      <c r="G272" s="23">
        <f>'Budget - P1'!G112</f>
        <v>0</v>
      </c>
      <c r="H272" s="30">
        <f>'Budget - P1'!H112</f>
        <v>0</v>
      </c>
      <c r="I272" s="23">
        <f>'Budget - P1'!I112</f>
        <v>0</v>
      </c>
      <c r="J272" s="201">
        <f>'Budget - P1'!J112</f>
        <v>0</v>
      </c>
      <c r="K272" s="24">
        <f>'Budget - P1'!K112</f>
        <v>0</v>
      </c>
      <c r="L272" s="205">
        <f>'Budget - P1'!L112</f>
        <v>0</v>
      </c>
      <c r="M272" s="13"/>
      <c r="N272" s="177"/>
      <c r="O272" s="177"/>
      <c r="P272" s="177"/>
      <c r="Q272" s="395" t="str">
        <f t="shared" si="85"/>
        <v>ok</v>
      </c>
      <c r="R272" s="177"/>
      <c r="S272" s="169"/>
      <c r="T272" s="178"/>
      <c r="U272" s="177"/>
      <c r="V272" s="169"/>
      <c r="W272" s="178"/>
      <c r="X272" s="177"/>
      <c r="Y272" s="169"/>
      <c r="Z272" s="178"/>
      <c r="AA272" s="177"/>
      <c r="AB272" s="169"/>
      <c r="AC272" s="178"/>
      <c r="AD272" s="177"/>
      <c r="AE272" s="169"/>
      <c r="AF272" s="178"/>
      <c r="AG272" s="177"/>
      <c r="AH272" s="169"/>
      <c r="AI272" s="178"/>
      <c r="AJ272" s="177"/>
      <c r="AK272" s="169"/>
      <c r="AL272" s="178"/>
      <c r="AM272" s="177"/>
      <c r="AN272" s="169"/>
      <c r="AO272" s="178"/>
      <c r="AP272" s="177"/>
      <c r="AQ272" s="169"/>
      <c r="AR272" s="178"/>
      <c r="AS272" s="177"/>
      <c r="AT272" s="169"/>
      <c r="AU272" s="178"/>
      <c r="AV272" s="177"/>
      <c r="AW272" s="169"/>
      <c r="AX272" s="178"/>
      <c r="AY272" s="177"/>
      <c r="AZ272" s="169"/>
      <c r="BA272" s="178"/>
      <c r="BB272" s="13"/>
      <c r="BC272" s="26"/>
      <c r="BD272" s="27"/>
      <c r="BE272" s="13"/>
      <c r="BF272" s="26"/>
      <c r="BG272" s="27"/>
      <c r="BH272" s="13"/>
      <c r="BI272" s="26"/>
      <c r="BJ272" s="27"/>
      <c r="BL272" s="43"/>
    </row>
    <row r="273" spans="1:64" ht="14.5" outlineLevel="1" x14ac:dyDescent="0.35">
      <c r="A273" s="13"/>
      <c r="B273" s="340" t="str">
        <f>'Budget - P1'!B113</f>
        <v>P1.F.10</v>
      </c>
      <c r="C273" s="267">
        <f>'Budget - P1'!C113</f>
        <v>0</v>
      </c>
      <c r="D273" s="329">
        <f>'Budget - P1'!D113</f>
        <v>0</v>
      </c>
      <c r="E273" s="267">
        <f>'Budget - P1'!E113</f>
        <v>0</v>
      </c>
      <c r="F273" s="319">
        <f>'Budget - P1'!F113</f>
        <v>0</v>
      </c>
      <c r="G273" s="23">
        <f>'Budget - P1'!G113</f>
        <v>0</v>
      </c>
      <c r="H273" s="30">
        <f>'Budget - P1'!H113</f>
        <v>0</v>
      </c>
      <c r="I273" s="23">
        <f>'Budget - P1'!I113</f>
        <v>0</v>
      </c>
      <c r="J273" s="201">
        <f>'Budget - P1'!J113</f>
        <v>0</v>
      </c>
      <c r="K273" s="24">
        <f>'Budget - P1'!K113</f>
        <v>0</v>
      </c>
      <c r="L273" s="205">
        <f>'Budget - P1'!L113</f>
        <v>0</v>
      </c>
      <c r="M273" s="13"/>
      <c r="N273" s="177"/>
      <c r="O273" s="177"/>
      <c r="P273" s="177"/>
      <c r="Q273" s="395" t="str">
        <f t="shared" si="85"/>
        <v>ok</v>
      </c>
      <c r="R273" s="177"/>
      <c r="S273" s="169"/>
      <c r="T273" s="178"/>
      <c r="U273" s="177"/>
      <c r="V273" s="169"/>
      <c r="W273" s="178"/>
      <c r="X273" s="177"/>
      <c r="Y273" s="169"/>
      <c r="Z273" s="178"/>
      <c r="AA273" s="177"/>
      <c r="AB273" s="169"/>
      <c r="AC273" s="178"/>
      <c r="AD273" s="177"/>
      <c r="AE273" s="169"/>
      <c r="AF273" s="178"/>
      <c r="AG273" s="177"/>
      <c r="AH273" s="169"/>
      <c r="AI273" s="178"/>
      <c r="AJ273" s="177"/>
      <c r="AK273" s="169"/>
      <c r="AL273" s="178"/>
      <c r="AM273" s="177"/>
      <c r="AN273" s="169"/>
      <c r="AO273" s="178"/>
      <c r="AP273" s="177"/>
      <c r="AQ273" s="169"/>
      <c r="AR273" s="178"/>
      <c r="AS273" s="177"/>
      <c r="AT273" s="169"/>
      <c r="AU273" s="178"/>
      <c r="AV273" s="177"/>
      <c r="AW273" s="169"/>
      <c r="AX273" s="178"/>
      <c r="AY273" s="177"/>
      <c r="AZ273" s="169"/>
      <c r="BA273" s="178"/>
      <c r="BB273" s="13"/>
      <c r="BC273" s="26"/>
      <c r="BD273" s="27"/>
      <c r="BE273" s="13"/>
      <c r="BF273" s="26"/>
      <c r="BG273" s="27"/>
      <c r="BH273" s="13"/>
      <c r="BI273" s="26"/>
      <c r="BJ273" s="27"/>
      <c r="BL273" s="43"/>
    </row>
    <row r="274" spans="1:64" ht="15" customHeight="1" x14ac:dyDescent="0.35">
      <c r="A274" s="13"/>
      <c r="B274" s="416" t="str">
        <f>CONCATENATE('Budget - P2'!D2," - ",'Budget consortium'!B251)</f>
        <v>Partner 2 - F. SUIVI - ÉVALUATION ET LEÇONS APPRISES (MONITORING EVALUATION &amp; LESSONS LEARNED)</v>
      </c>
      <c r="C274" s="417"/>
      <c r="D274" s="417"/>
      <c r="E274" s="417"/>
      <c r="F274" s="417"/>
      <c r="G274" s="417"/>
      <c r="H274" s="417"/>
      <c r="I274" s="417"/>
      <c r="J274" s="417"/>
      <c r="K274" s="417"/>
      <c r="L274" s="418">
        <f>SUM(L275:L283)</f>
        <v>0</v>
      </c>
      <c r="M274" s="20"/>
      <c r="N274" s="418">
        <f>SUM(N275:N283)</f>
        <v>0</v>
      </c>
      <c r="O274" s="418">
        <f>SUM(O275:O283)</f>
        <v>0</v>
      </c>
      <c r="P274" s="418">
        <f>SUM(P275:P283)</f>
        <v>0</v>
      </c>
      <c r="Q274" s="395" t="str">
        <f t="shared" si="85"/>
        <v>ok</v>
      </c>
      <c r="R274" s="410"/>
      <c r="S274" s="411"/>
      <c r="T274" s="412"/>
      <c r="U274" s="410"/>
      <c r="V274" s="411"/>
      <c r="W274" s="412"/>
      <c r="X274" s="410"/>
      <c r="Y274" s="411"/>
      <c r="Z274" s="412"/>
      <c r="AA274" s="410"/>
      <c r="AB274" s="411"/>
      <c r="AC274" s="412"/>
      <c r="AD274" s="410"/>
      <c r="AE274" s="411"/>
      <c r="AF274" s="412"/>
      <c r="AG274" s="410"/>
      <c r="AH274" s="411"/>
      <c r="AI274" s="412"/>
      <c r="AJ274" s="410"/>
      <c r="AK274" s="411"/>
      <c r="AL274" s="412"/>
      <c r="AM274" s="410"/>
      <c r="AN274" s="411"/>
      <c r="AO274" s="412"/>
      <c r="AP274" s="410"/>
      <c r="AQ274" s="411"/>
      <c r="AR274" s="412"/>
      <c r="AS274" s="410"/>
      <c r="AT274" s="411"/>
      <c r="AU274" s="412"/>
      <c r="AV274" s="410"/>
      <c r="AW274" s="411"/>
      <c r="AX274" s="412"/>
      <c r="AY274" s="410"/>
      <c r="AZ274" s="411"/>
      <c r="BA274" s="412"/>
      <c r="BB274" s="13"/>
      <c r="BC274" s="413"/>
      <c r="BD274" s="414"/>
      <c r="BE274" s="13"/>
      <c r="BF274" s="413"/>
      <c r="BG274" s="414"/>
      <c r="BH274" s="13"/>
      <c r="BI274" s="413"/>
      <c r="BJ274" s="414"/>
      <c r="BL274" s="415"/>
    </row>
    <row r="275" spans="1:64" ht="14.5" outlineLevel="1" x14ac:dyDescent="0.35">
      <c r="A275" s="13"/>
      <c r="B275" s="340" t="str">
        <f>'Budget - P2'!B104</f>
        <v>P2.F.01</v>
      </c>
      <c r="C275" s="267">
        <f>'Budget - P2'!C104</f>
        <v>0</v>
      </c>
      <c r="D275" s="329">
        <f>'Budget - P2'!D104</f>
        <v>0</v>
      </c>
      <c r="E275" s="267">
        <f>'Budget - P2'!E104</f>
        <v>0</v>
      </c>
      <c r="F275" s="319">
        <f>'Budget - P2'!F104</f>
        <v>0</v>
      </c>
      <c r="G275" s="23">
        <f>'Budget - P2'!G104</f>
        <v>0</v>
      </c>
      <c r="H275" s="30">
        <f>'Budget - P2'!H104</f>
        <v>0</v>
      </c>
      <c r="I275" s="23">
        <f>'Budget - P2'!I104</f>
        <v>0</v>
      </c>
      <c r="J275" s="201">
        <f>'Budget - P2'!J104</f>
        <v>0</v>
      </c>
      <c r="K275" s="24">
        <f>'Budget - P2'!K104</f>
        <v>0</v>
      </c>
      <c r="L275" s="205">
        <f>'Budget - P2'!L104</f>
        <v>0</v>
      </c>
      <c r="M275" s="13"/>
      <c r="N275" s="177"/>
      <c r="O275" s="177"/>
      <c r="P275" s="177"/>
      <c r="Q275" s="395" t="str">
        <f t="shared" si="85"/>
        <v>ok</v>
      </c>
      <c r="R275" s="177"/>
      <c r="S275" s="169"/>
      <c r="T275" s="178"/>
      <c r="U275" s="177"/>
      <c r="V275" s="169"/>
      <c r="W275" s="178"/>
      <c r="X275" s="177"/>
      <c r="Y275" s="169"/>
      <c r="Z275" s="178"/>
      <c r="AA275" s="177"/>
      <c r="AB275" s="169"/>
      <c r="AC275" s="178"/>
      <c r="AD275" s="177"/>
      <c r="AE275" s="169"/>
      <c r="AF275" s="178"/>
      <c r="AG275" s="177"/>
      <c r="AH275" s="169"/>
      <c r="AI275" s="178"/>
      <c r="AJ275" s="177"/>
      <c r="AK275" s="169"/>
      <c r="AL275" s="178"/>
      <c r="AM275" s="177"/>
      <c r="AN275" s="169"/>
      <c r="AO275" s="178"/>
      <c r="AP275" s="177"/>
      <c r="AQ275" s="169"/>
      <c r="AR275" s="178"/>
      <c r="AS275" s="177"/>
      <c r="AT275" s="169"/>
      <c r="AU275" s="178"/>
      <c r="AV275" s="177"/>
      <c r="AW275" s="169"/>
      <c r="AX275" s="178"/>
      <c r="AY275" s="177"/>
      <c r="AZ275" s="169"/>
      <c r="BA275" s="178"/>
      <c r="BB275" s="13"/>
      <c r="BC275" s="26"/>
      <c r="BD275" s="27"/>
      <c r="BE275" s="13"/>
      <c r="BF275" s="26"/>
      <c r="BG275" s="27"/>
      <c r="BH275" s="13"/>
      <c r="BI275" s="26"/>
      <c r="BJ275" s="27"/>
      <c r="BL275" s="43"/>
    </row>
    <row r="276" spans="1:64" ht="14.5" outlineLevel="1" x14ac:dyDescent="0.35">
      <c r="A276" s="13"/>
      <c r="B276" s="340" t="str">
        <f>'Budget - P2'!B105</f>
        <v>P2.F.02</v>
      </c>
      <c r="C276" s="267">
        <f>'Budget - P2'!C105</f>
        <v>0</v>
      </c>
      <c r="D276" s="329">
        <f>'Budget - P2'!D105</f>
        <v>0</v>
      </c>
      <c r="E276" s="267">
        <f>'Budget - P2'!E105</f>
        <v>0</v>
      </c>
      <c r="F276" s="319">
        <f>'Budget - P2'!F105</f>
        <v>0</v>
      </c>
      <c r="G276" s="23">
        <f>'Budget - P2'!G105</f>
        <v>0</v>
      </c>
      <c r="H276" s="30">
        <f>'Budget - P2'!H105</f>
        <v>0</v>
      </c>
      <c r="I276" s="23">
        <f>'Budget - P2'!I105</f>
        <v>0</v>
      </c>
      <c r="J276" s="201">
        <f>'Budget - P2'!J105</f>
        <v>0</v>
      </c>
      <c r="K276" s="24">
        <f>'Budget - P2'!K105</f>
        <v>0</v>
      </c>
      <c r="L276" s="205">
        <f>'Budget - P2'!L105</f>
        <v>0</v>
      </c>
      <c r="M276" s="13"/>
      <c r="N276" s="177"/>
      <c r="O276" s="177"/>
      <c r="P276" s="177"/>
      <c r="Q276" s="395" t="str">
        <f t="shared" si="85"/>
        <v>ok</v>
      </c>
      <c r="R276" s="177"/>
      <c r="S276" s="169"/>
      <c r="T276" s="178"/>
      <c r="U276" s="177"/>
      <c r="V276" s="169"/>
      <c r="W276" s="178"/>
      <c r="X276" s="177"/>
      <c r="Y276" s="169"/>
      <c r="Z276" s="178"/>
      <c r="AA276" s="177"/>
      <c r="AB276" s="169"/>
      <c r="AC276" s="178"/>
      <c r="AD276" s="177"/>
      <c r="AE276" s="169"/>
      <c r="AF276" s="178"/>
      <c r="AG276" s="177"/>
      <c r="AH276" s="169"/>
      <c r="AI276" s="178"/>
      <c r="AJ276" s="177"/>
      <c r="AK276" s="169"/>
      <c r="AL276" s="178"/>
      <c r="AM276" s="177"/>
      <c r="AN276" s="169"/>
      <c r="AO276" s="178"/>
      <c r="AP276" s="177"/>
      <c r="AQ276" s="169"/>
      <c r="AR276" s="178"/>
      <c r="AS276" s="177"/>
      <c r="AT276" s="169"/>
      <c r="AU276" s="178"/>
      <c r="AV276" s="177"/>
      <c r="AW276" s="169"/>
      <c r="AX276" s="178"/>
      <c r="AY276" s="177"/>
      <c r="AZ276" s="169"/>
      <c r="BA276" s="178"/>
      <c r="BB276" s="13"/>
      <c r="BC276" s="26"/>
      <c r="BD276" s="27"/>
      <c r="BE276" s="13"/>
      <c r="BF276" s="26"/>
      <c r="BG276" s="27"/>
      <c r="BH276" s="13"/>
      <c r="BI276" s="26"/>
      <c r="BJ276" s="27"/>
      <c r="BL276" s="43"/>
    </row>
    <row r="277" spans="1:64" ht="14.5" outlineLevel="1" x14ac:dyDescent="0.35">
      <c r="A277" s="13"/>
      <c r="B277" s="340" t="str">
        <f>'Budget - P2'!B106</f>
        <v>P2.F.03</v>
      </c>
      <c r="C277" s="267">
        <f>'Budget - P2'!C106</f>
        <v>0</v>
      </c>
      <c r="D277" s="329">
        <f>'Budget - P2'!D106</f>
        <v>0</v>
      </c>
      <c r="E277" s="267">
        <f>'Budget - P2'!E106</f>
        <v>0</v>
      </c>
      <c r="F277" s="319">
        <f>'Budget - P2'!F106</f>
        <v>0</v>
      </c>
      <c r="G277" s="23">
        <f>'Budget - P2'!G106</f>
        <v>0</v>
      </c>
      <c r="H277" s="30">
        <f>'Budget - P2'!H106</f>
        <v>0</v>
      </c>
      <c r="I277" s="23">
        <f>'Budget - P2'!I106</f>
        <v>0</v>
      </c>
      <c r="J277" s="201">
        <f>'Budget - P2'!J106</f>
        <v>0</v>
      </c>
      <c r="K277" s="24">
        <f>'Budget - P2'!K106</f>
        <v>0</v>
      </c>
      <c r="L277" s="205">
        <f>'Budget - P2'!L106</f>
        <v>0</v>
      </c>
      <c r="M277" s="13"/>
      <c r="N277" s="177"/>
      <c r="O277" s="177"/>
      <c r="P277" s="177"/>
      <c r="Q277" s="395" t="str">
        <f t="shared" si="85"/>
        <v>ok</v>
      </c>
      <c r="R277" s="177"/>
      <c r="S277" s="169"/>
      <c r="T277" s="178"/>
      <c r="U277" s="177"/>
      <c r="V277" s="169"/>
      <c r="W277" s="178"/>
      <c r="X277" s="177"/>
      <c r="Y277" s="169"/>
      <c r="Z277" s="178"/>
      <c r="AA277" s="177"/>
      <c r="AB277" s="169"/>
      <c r="AC277" s="178"/>
      <c r="AD277" s="177"/>
      <c r="AE277" s="169"/>
      <c r="AF277" s="178"/>
      <c r="AG277" s="177"/>
      <c r="AH277" s="169"/>
      <c r="AI277" s="178"/>
      <c r="AJ277" s="177"/>
      <c r="AK277" s="169"/>
      <c r="AL277" s="178"/>
      <c r="AM277" s="177"/>
      <c r="AN277" s="169"/>
      <c r="AO277" s="178"/>
      <c r="AP277" s="177"/>
      <c r="AQ277" s="169"/>
      <c r="AR277" s="178"/>
      <c r="AS277" s="177"/>
      <c r="AT277" s="169"/>
      <c r="AU277" s="178"/>
      <c r="AV277" s="177"/>
      <c r="AW277" s="169"/>
      <c r="AX277" s="178"/>
      <c r="AY277" s="177"/>
      <c r="AZ277" s="169"/>
      <c r="BA277" s="178"/>
      <c r="BB277" s="13"/>
      <c r="BC277" s="26"/>
      <c r="BD277" s="27"/>
      <c r="BE277" s="13"/>
      <c r="BF277" s="26"/>
      <c r="BG277" s="27"/>
      <c r="BH277" s="13"/>
      <c r="BI277" s="26"/>
      <c r="BJ277" s="27"/>
      <c r="BL277" s="43"/>
    </row>
    <row r="278" spans="1:64" ht="14.5" outlineLevel="1" x14ac:dyDescent="0.35">
      <c r="A278" s="13"/>
      <c r="B278" s="340" t="str">
        <f>'Budget - P2'!B107</f>
        <v>P2.F.04</v>
      </c>
      <c r="C278" s="267">
        <f>'Budget - P2'!C107</f>
        <v>0</v>
      </c>
      <c r="D278" s="329">
        <f>'Budget - P2'!D107</f>
        <v>0</v>
      </c>
      <c r="E278" s="267">
        <f>'Budget - P2'!E107</f>
        <v>0</v>
      </c>
      <c r="F278" s="319">
        <f>'Budget - P2'!F107</f>
        <v>0</v>
      </c>
      <c r="G278" s="23">
        <f>'Budget - P2'!G107</f>
        <v>0</v>
      </c>
      <c r="H278" s="30">
        <f>'Budget - P2'!H107</f>
        <v>0</v>
      </c>
      <c r="I278" s="23">
        <f>'Budget - P2'!I107</f>
        <v>0</v>
      </c>
      <c r="J278" s="201">
        <f>'Budget - P2'!J107</f>
        <v>0</v>
      </c>
      <c r="K278" s="24">
        <f>'Budget - P2'!K107</f>
        <v>0</v>
      </c>
      <c r="L278" s="205">
        <f>'Budget - P2'!L107</f>
        <v>0</v>
      </c>
      <c r="M278" s="13"/>
      <c r="N278" s="177"/>
      <c r="O278" s="177"/>
      <c r="P278" s="177"/>
      <c r="Q278" s="395" t="str">
        <f t="shared" si="85"/>
        <v>ok</v>
      </c>
      <c r="R278" s="177"/>
      <c r="S278" s="169"/>
      <c r="T278" s="178"/>
      <c r="U278" s="177"/>
      <c r="V278" s="169"/>
      <c r="W278" s="178"/>
      <c r="X278" s="177"/>
      <c r="Y278" s="169"/>
      <c r="Z278" s="178"/>
      <c r="AA278" s="177"/>
      <c r="AB278" s="169"/>
      <c r="AC278" s="178"/>
      <c r="AD278" s="177"/>
      <c r="AE278" s="169"/>
      <c r="AF278" s="178"/>
      <c r="AG278" s="177"/>
      <c r="AH278" s="169"/>
      <c r="AI278" s="178"/>
      <c r="AJ278" s="177"/>
      <c r="AK278" s="169"/>
      <c r="AL278" s="178"/>
      <c r="AM278" s="177"/>
      <c r="AN278" s="169"/>
      <c r="AO278" s="178"/>
      <c r="AP278" s="177"/>
      <c r="AQ278" s="169"/>
      <c r="AR278" s="178"/>
      <c r="AS278" s="177"/>
      <c r="AT278" s="169"/>
      <c r="AU278" s="178"/>
      <c r="AV278" s="177"/>
      <c r="AW278" s="169"/>
      <c r="AX278" s="178"/>
      <c r="AY278" s="177"/>
      <c r="AZ278" s="169"/>
      <c r="BA278" s="178"/>
      <c r="BB278" s="13"/>
      <c r="BC278" s="26"/>
      <c r="BD278" s="27"/>
      <c r="BE278" s="13"/>
      <c r="BF278" s="26"/>
      <c r="BG278" s="27"/>
      <c r="BH278" s="13"/>
      <c r="BI278" s="26"/>
      <c r="BJ278" s="27"/>
      <c r="BL278" s="43"/>
    </row>
    <row r="279" spans="1:64" ht="14.5" outlineLevel="1" x14ac:dyDescent="0.35">
      <c r="A279" s="13"/>
      <c r="B279" s="340" t="str">
        <f>'Budget - P2'!B108</f>
        <v>P2.F.05</v>
      </c>
      <c r="C279" s="267">
        <f>'Budget - P2'!C108</f>
        <v>0</v>
      </c>
      <c r="D279" s="329">
        <f>'Budget - P2'!D108</f>
        <v>0</v>
      </c>
      <c r="E279" s="267">
        <f>'Budget - P2'!E108</f>
        <v>0</v>
      </c>
      <c r="F279" s="319">
        <f>'Budget - P2'!F108</f>
        <v>0</v>
      </c>
      <c r="G279" s="23">
        <f>'Budget - P2'!G108</f>
        <v>0</v>
      </c>
      <c r="H279" s="30">
        <f>'Budget - P2'!H108</f>
        <v>0</v>
      </c>
      <c r="I279" s="23">
        <f>'Budget - P2'!I108</f>
        <v>0</v>
      </c>
      <c r="J279" s="201">
        <f>'Budget - P2'!J108</f>
        <v>0</v>
      </c>
      <c r="K279" s="24">
        <f>'Budget - P2'!K108</f>
        <v>0</v>
      </c>
      <c r="L279" s="205">
        <f>'Budget - P2'!L108</f>
        <v>0</v>
      </c>
      <c r="M279" s="13"/>
      <c r="N279" s="177"/>
      <c r="O279" s="177"/>
      <c r="P279" s="177"/>
      <c r="Q279" s="395" t="str">
        <f t="shared" si="85"/>
        <v>ok</v>
      </c>
      <c r="R279" s="177"/>
      <c r="S279" s="169"/>
      <c r="T279" s="178"/>
      <c r="U279" s="177"/>
      <c r="V279" s="169"/>
      <c r="W279" s="178"/>
      <c r="X279" s="177"/>
      <c r="Y279" s="169"/>
      <c r="Z279" s="178"/>
      <c r="AA279" s="177"/>
      <c r="AB279" s="169"/>
      <c r="AC279" s="178"/>
      <c r="AD279" s="177"/>
      <c r="AE279" s="169"/>
      <c r="AF279" s="178"/>
      <c r="AG279" s="177"/>
      <c r="AH279" s="169"/>
      <c r="AI279" s="178"/>
      <c r="AJ279" s="177"/>
      <c r="AK279" s="169"/>
      <c r="AL279" s="178"/>
      <c r="AM279" s="177"/>
      <c r="AN279" s="169"/>
      <c r="AO279" s="178"/>
      <c r="AP279" s="177"/>
      <c r="AQ279" s="169"/>
      <c r="AR279" s="178"/>
      <c r="AS279" s="177"/>
      <c r="AT279" s="169"/>
      <c r="AU279" s="178"/>
      <c r="AV279" s="177"/>
      <c r="AW279" s="169"/>
      <c r="AX279" s="178"/>
      <c r="AY279" s="177"/>
      <c r="AZ279" s="169"/>
      <c r="BA279" s="178"/>
      <c r="BB279" s="13"/>
      <c r="BC279" s="26"/>
      <c r="BD279" s="27"/>
      <c r="BE279" s="13"/>
      <c r="BF279" s="26"/>
      <c r="BG279" s="27"/>
      <c r="BH279" s="13"/>
      <c r="BI279" s="26"/>
      <c r="BJ279" s="27"/>
      <c r="BL279" s="43"/>
    </row>
    <row r="280" spans="1:64" ht="14.5" outlineLevel="1" x14ac:dyDescent="0.35">
      <c r="A280" s="13"/>
      <c r="B280" s="340" t="str">
        <f>'Budget - P2'!B109</f>
        <v>P2.F.06</v>
      </c>
      <c r="C280" s="267">
        <f>'Budget - P2'!C109</f>
        <v>0</v>
      </c>
      <c r="D280" s="329">
        <f>'Budget - P2'!D109</f>
        <v>0</v>
      </c>
      <c r="E280" s="267">
        <f>'Budget - P2'!E109</f>
        <v>0</v>
      </c>
      <c r="F280" s="319">
        <f>'Budget - P2'!F109</f>
        <v>0</v>
      </c>
      <c r="G280" s="23">
        <f>'Budget - P2'!G109</f>
        <v>0</v>
      </c>
      <c r="H280" s="30">
        <f>'Budget - P2'!H109</f>
        <v>0</v>
      </c>
      <c r="I280" s="23">
        <f>'Budget - P2'!I109</f>
        <v>0</v>
      </c>
      <c r="J280" s="201">
        <f>'Budget - P2'!J109</f>
        <v>0</v>
      </c>
      <c r="K280" s="24">
        <f>'Budget - P2'!K109</f>
        <v>0</v>
      </c>
      <c r="L280" s="205">
        <f>'Budget - P2'!L109</f>
        <v>0</v>
      </c>
      <c r="M280" s="13"/>
      <c r="N280" s="177"/>
      <c r="O280" s="177"/>
      <c r="P280" s="177"/>
      <c r="Q280" s="395" t="str">
        <f t="shared" si="85"/>
        <v>ok</v>
      </c>
      <c r="R280" s="177"/>
      <c r="S280" s="169"/>
      <c r="T280" s="178"/>
      <c r="U280" s="177"/>
      <c r="V280" s="169"/>
      <c r="W280" s="178"/>
      <c r="X280" s="177"/>
      <c r="Y280" s="169"/>
      <c r="Z280" s="178"/>
      <c r="AA280" s="177"/>
      <c r="AB280" s="169"/>
      <c r="AC280" s="178"/>
      <c r="AD280" s="177"/>
      <c r="AE280" s="169"/>
      <c r="AF280" s="178"/>
      <c r="AG280" s="177"/>
      <c r="AH280" s="169"/>
      <c r="AI280" s="178"/>
      <c r="AJ280" s="177"/>
      <c r="AK280" s="169"/>
      <c r="AL280" s="178"/>
      <c r="AM280" s="177"/>
      <c r="AN280" s="169"/>
      <c r="AO280" s="178"/>
      <c r="AP280" s="177"/>
      <c r="AQ280" s="169"/>
      <c r="AR280" s="178"/>
      <c r="AS280" s="177"/>
      <c r="AT280" s="169"/>
      <c r="AU280" s="178"/>
      <c r="AV280" s="177"/>
      <c r="AW280" s="169"/>
      <c r="AX280" s="178"/>
      <c r="AY280" s="177"/>
      <c r="AZ280" s="169"/>
      <c r="BA280" s="178"/>
      <c r="BB280" s="13"/>
      <c r="BC280" s="26"/>
      <c r="BD280" s="27"/>
      <c r="BE280" s="13"/>
      <c r="BF280" s="26"/>
      <c r="BG280" s="27"/>
      <c r="BH280" s="13"/>
      <c r="BI280" s="26"/>
      <c r="BJ280" s="27"/>
      <c r="BL280" s="43"/>
    </row>
    <row r="281" spans="1:64" ht="14.5" outlineLevel="1" x14ac:dyDescent="0.35">
      <c r="A281" s="13"/>
      <c r="B281" s="340" t="str">
        <f>'Budget - P2'!B110</f>
        <v>P2.F.07</v>
      </c>
      <c r="C281" s="267">
        <f>'Budget - P2'!C110</f>
        <v>0</v>
      </c>
      <c r="D281" s="329">
        <f>'Budget - P2'!D110</f>
        <v>0</v>
      </c>
      <c r="E281" s="267">
        <f>'Budget - P2'!E110</f>
        <v>0</v>
      </c>
      <c r="F281" s="319">
        <f>'Budget - P2'!F110</f>
        <v>0</v>
      </c>
      <c r="G281" s="23">
        <f>'Budget - P2'!G110</f>
        <v>0</v>
      </c>
      <c r="H281" s="30">
        <f>'Budget - P2'!H110</f>
        <v>0</v>
      </c>
      <c r="I281" s="23">
        <f>'Budget - P2'!I110</f>
        <v>0</v>
      </c>
      <c r="J281" s="201">
        <f>'Budget - P2'!J110</f>
        <v>0</v>
      </c>
      <c r="K281" s="24">
        <f>'Budget - P2'!K110</f>
        <v>0</v>
      </c>
      <c r="L281" s="205">
        <f>'Budget - P2'!L110</f>
        <v>0</v>
      </c>
      <c r="M281" s="13"/>
      <c r="N281" s="177"/>
      <c r="O281" s="177"/>
      <c r="P281" s="177"/>
      <c r="Q281" s="395" t="str">
        <f t="shared" si="85"/>
        <v>ok</v>
      </c>
      <c r="R281" s="177"/>
      <c r="S281" s="169"/>
      <c r="T281" s="178"/>
      <c r="U281" s="177"/>
      <c r="V281" s="169"/>
      <c r="W281" s="178"/>
      <c r="X281" s="177"/>
      <c r="Y281" s="169"/>
      <c r="Z281" s="178"/>
      <c r="AA281" s="177"/>
      <c r="AB281" s="169"/>
      <c r="AC281" s="178"/>
      <c r="AD281" s="177"/>
      <c r="AE281" s="169"/>
      <c r="AF281" s="178"/>
      <c r="AG281" s="177"/>
      <c r="AH281" s="169"/>
      <c r="AI281" s="178"/>
      <c r="AJ281" s="177"/>
      <c r="AK281" s="169"/>
      <c r="AL281" s="178"/>
      <c r="AM281" s="177"/>
      <c r="AN281" s="169"/>
      <c r="AO281" s="178"/>
      <c r="AP281" s="177"/>
      <c r="AQ281" s="169"/>
      <c r="AR281" s="178"/>
      <c r="AS281" s="177"/>
      <c r="AT281" s="169"/>
      <c r="AU281" s="178"/>
      <c r="AV281" s="177"/>
      <c r="AW281" s="169"/>
      <c r="AX281" s="178"/>
      <c r="AY281" s="177"/>
      <c r="AZ281" s="169"/>
      <c r="BA281" s="178"/>
      <c r="BB281" s="13"/>
      <c r="BC281" s="26"/>
      <c r="BD281" s="27"/>
      <c r="BE281" s="13"/>
      <c r="BF281" s="26"/>
      <c r="BG281" s="27"/>
      <c r="BH281" s="13"/>
      <c r="BI281" s="26"/>
      <c r="BJ281" s="27"/>
      <c r="BL281" s="43"/>
    </row>
    <row r="282" spans="1:64" ht="14.5" outlineLevel="1" x14ac:dyDescent="0.35">
      <c r="A282" s="13"/>
      <c r="B282" s="340" t="str">
        <f>'Budget - P2'!B111</f>
        <v>P2.F.08</v>
      </c>
      <c r="C282" s="267">
        <f>'Budget - P2'!C111</f>
        <v>0</v>
      </c>
      <c r="D282" s="329">
        <f>'Budget - P2'!D111</f>
        <v>0</v>
      </c>
      <c r="E282" s="267">
        <f>'Budget - P2'!E111</f>
        <v>0</v>
      </c>
      <c r="F282" s="319">
        <f>'Budget - P2'!F111</f>
        <v>0</v>
      </c>
      <c r="G282" s="23">
        <f>'Budget - P2'!G111</f>
        <v>0</v>
      </c>
      <c r="H282" s="30">
        <f>'Budget - P2'!H111</f>
        <v>0</v>
      </c>
      <c r="I282" s="23">
        <f>'Budget - P2'!I111</f>
        <v>0</v>
      </c>
      <c r="J282" s="201">
        <f>'Budget - P2'!J111</f>
        <v>0</v>
      </c>
      <c r="K282" s="24">
        <f>'Budget - P2'!K111</f>
        <v>0</v>
      </c>
      <c r="L282" s="205">
        <f>'Budget - P2'!L111</f>
        <v>0</v>
      </c>
      <c r="M282" s="13"/>
      <c r="N282" s="177"/>
      <c r="O282" s="177"/>
      <c r="P282" s="177"/>
      <c r="Q282" s="395" t="str">
        <f t="shared" si="85"/>
        <v>ok</v>
      </c>
      <c r="R282" s="177"/>
      <c r="S282" s="169"/>
      <c r="T282" s="178"/>
      <c r="U282" s="177"/>
      <c r="V282" s="169"/>
      <c r="W282" s="178"/>
      <c r="X282" s="177"/>
      <c r="Y282" s="169"/>
      <c r="Z282" s="178"/>
      <c r="AA282" s="177"/>
      <c r="AB282" s="169"/>
      <c r="AC282" s="178"/>
      <c r="AD282" s="177"/>
      <c r="AE282" s="169"/>
      <c r="AF282" s="178"/>
      <c r="AG282" s="177"/>
      <c r="AH282" s="169"/>
      <c r="AI282" s="178"/>
      <c r="AJ282" s="177"/>
      <c r="AK282" s="169"/>
      <c r="AL282" s="178"/>
      <c r="AM282" s="177"/>
      <c r="AN282" s="169"/>
      <c r="AO282" s="178"/>
      <c r="AP282" s="177"/>
      <c r="AQ282" s="169"/>
      <c r="AR282" s="178"/>
      <c r="AS282" s="177"/>
      <c r="AT282" s="169"/>
      <c r="AU282" s="178"/>
      <c r="AV282" s="177"/>
      <c r="AW282" s="169"/>
      <c r="AX282" s="178"/>
      <c r="AY282" s="177"/>
      <c r="AZ282" s="169"/>
      <c r="BA282" s="178"/>
      <c r="BB282" s="13"/>
      <c r="BC282" s="26"/>
      <c r="BD282" s="27"/>
      <c r="BE282" s="13"/>
      <c r="BF282" s="26"/>
      <c r="BG282" s="27"/>
      <c r="BH282" s="13"/>
      <c r="BI282" s="26"/>
      <c r="BJ282" s="27"/>
      <c r="BL282" s="43"/>
    </row>
    <row r="283" spans="1:64" ht="14.5" outlineLevel="1" x14ac:dyDescent="0.35">
      <c r="A283" s="13"/>
      <c r="B283" s="340" t="str">
        <f>'Budget - P2'!B112</f>
        <v>P2.F.09</v>
      </c>
      <c r="C283" s="267">
        <f>'Budget - P2'!C112</f>
        <v>0</v>
      </c>
      <c r="D283" s="329">
        <f>'Budget - P2'!D112</f>
        <v>0</v>
      </c>
      <c r="E283" s="267">
        <f>'Budget - P2'!E112</f>
        <v>0</v>
      </c>
      <c r="F283" s="319">
        <f>'Budget - P2'!F112</f>
        <v>0</v>
      </c>
      <c r="G283" s="23">
        <f>'Budget - P2'!G112</f>
        <v>0</v>
      </c>
      <c r="H283" s="30">
        <f>'Budget - P2'!H112</f>
        <v>0</v>
      </c>
      <c r="I283" s="23">
        <f>'Budget - P2'!I112</f>
        <v>0</v>
      </c>
      <c r="J283" s="201">
        <f>'Budget - P2'!J112</f>
        <v>0</v>
      </c>
      <c r="K283" s="24">
        <f>'Budget - P2'!K112</f>
        <v>0</v>
      </c>
      <c r="L283" s="205">
        <f>'Budget - P2'!L112</f>
        <v>0</v>
      </c>
      <c r="M283" s="13"/>
      <c r="N283" s="177"/>
      <c r="O283" s="177"/>
      <c r="P283" s="177"/>
      <c r="Q283" s="395" t="str">
        <f t="shared" si="85"/>
        <v>ok</v>
      </c>
      <c r="R283" s="177"/>
      <c r="S283" s="169"/>
      <c r="T283" s="178"/>
      <c r="U283" s="177"/>
      <c r="V283" s="169"/>
      <c r="W283" s="178"/>
      <c r="X283" s="177"/>
      <c r="Y283" s="169"/>
      <c r="Z283" s="178"/>
      <c r="AA283" s="177"/>
      <c r="AB283" s="169"/>
      <c r="AC283" s="178"/>
      <c r="AD283" s="177"/>
      <c r="AE283" s="169"/>
      <c r="AF283" s="178"/>
      <c r="AG283" s="177"/>
      <c r="AH283" s="169"/>
      <c r="AI283" s="178"/>
      <c r="AJ283" s="177"/>
      <c r="AK283" s="169"/>
      <c r="AL283" s="178"/>
      <c r="AM283" s="177"/>
      <c r="AN283" s="169"/>
      <c r="AO283" s="178"/>
      <c r="AP283" s="177"/>
      <c r="AQ283" s="169"/>
      <c r="AR283" s="178"/>
      <c r="AS283" s="177"/>
      <c r="AT283" s="169"/>
      <c r="AU283" s="178"/>
      <c r="AV283" s="177"/>
      <c r="AW283" s="169"/>
      <c r="AX283" s="178"/>
      <c r="AY283" s="177"/>
      <c r="AZ283" s="169"/>
      <c r="BA283" s="178"/>
      <c r="BB283" s="13"/>
      <c r="BC283" s="26"/>
      <c r="BD283" s="27"/>
      <c r="BE283" s="13"/>
      <c r="BF283" s="26"/>
      <c r="BG283" s="27"/>
      <c r="BH283" s="13"/>
      <c r="BI283" s="26"/>
      <c r="BJ283" s="27"/>
      <c r="BL283" s="43"/>
    </row>
    <row r="284" spans="1:64" outlineLevel="1" thickBot="1" x14ac:dyDescent="0.4">
      <c r="A284" s="13"/>
      <c r="B284" s="340" t="str">
        <f>'Budget - P2'!B113</f>
        <v>P2.F.10</v>
      </c>
      <c r="C284" s="267">
        <f>'Budget - P2'!C113</f>
        <v>0</v>
      </c>
      <c r="D284" s="267">
        <f>'Budget - P2'!D113</f>
        <v>0</v>
      </c>
      <c r="E284" s="267">
        <f>'Budget - P2'!E113</f>
        <v>0</v>
      </c>
      <c r="F284" s="267">
        <f>'Budget - P2'!F113</f>
        <v>0</v>
      </c>
      <c r="G284" s="267">
        <f>'Budget - P2'!G113</f>
        <v>0</v>
      </c>
      <c r="H284" s="267">
        <f>'Budget - P2'!H113</f>
        <v>0</v>
      </c>
      <c r="I284" s="267">
        <f>'Budget - P2'!I113</f>
        <v>0</v>
      </c>
      <c r="J284" s="359">
        <f>'Budget - P2'!J113</f>
        <v>0</v>
      </c>
      <c r="K284" s="24">
        <f>'Budget - P2'!K113</f>
        <v>0</v>
      </c>
      <c r="L284" s="205">
        <f>'Budget - P2'!L113</f>
        <v>0</v>
      </c>
      <c r="M284" s="13"/>
      <c r="N284" s="181"/>
      <c r="O284" s="181"/>
      <c r="P284" s="181"/>
      <c r="Q284" s="395" t="str">
        <f t="shared" si="85"/>
        <v>ok</v>
      </c>
      <c r="R284" s="181"/>
      <c r="S284" s="174"/>
      <c r="T284" s="182"/>
      <c r="U284" s="181"/>
      <c r="V284" s="174"/>
      <c r="W284" s="182"/>
      <c r="X284" s="181"/>
      <c r="Y284" s="174"/>
      <c r="Z284" s="182"/>
      <c r="AA284" s="181"/>
      <c r="AB284" s="174"/>
      <c r="AC284" s="182"/>
      <c r="AD284" s="181"/>
      <c r="AE284" s="174"/>
      <c r="AF284" s="182"/>
      <c r="AG284" s="181"/>
      <c r="AH284" s="174"/>
      <c r="AI284" s="182"/>
      <c r="AJ284" s="181"/>
      <c r="AK284" s="174"/>
      <c r="AL284" s="182"/>
      <c r="AM284" s="181"/>
      <c r="AN284" s="174"/>
      <c r="AO284" s="182"/>
      <c r="AP284" s="181"/>
      <c r="AQ284" s="174"/>
      <c r="AR284" s="182"/>
      <c r="AS284" s="181"/>
      <c r="AT284" s="174"/>
      <c r="AU284" s="182"/>
      <c r="AV284" s="181"/>
      <c r="AW284" s="174"/>
      <c r="AX284" s="182"/>
      <c r="AY284" s="181"/>
      <c r="AZ284" s="174"/>
      <c r="BA284" s="182"/>
      <c r="BB284" s="13"/>
      <c r="BC284" s="26"/>
      <c r="BD284" s="27">
        <f t="shared" si="61"/>
        <v>0</v>
      </c>
      <c r="BE284" s="13"/>
      <c r="BF284" s="26"/>
      <c r="BG284" s="27">
        <f t="shared" ref="BG284" si="96">IFERROR(BF284/L284,0)</f>
        <v>0</v>
      </c>
      <c r="BH284" s="13"/>
      <c r="BI284" s="26">
        <f t="shared" ref="BI284" si="97">BC284+BF284</f>
        <v>0</v>
      </c>
      <c r="BJ284" s="27">
        <f t="shared" ref="BJ284" si="98">IFERROR(BI284/L284,0)</f>
        <v>0</v>
      </c>
      <c r="BL284" s="43"/>
    </row>
    <row r="285" spans="1:64" ht="15" customHeight="1" thickBot="1" x14ac:dyDescent="0.4">
      <c r="A285" s="13"/>
      <c r="B285" s="388" t="s">
        <v>326</v>
      </c>
      <c r="C285" s="387"/>
      <c r="D285" s="387"/>
      <c r="E285" s="387"/>
      <c r="F285" s="387"/>
      <c r="G285" s="387"/>
      <c r="H285" s="387"/>
      <c r="I285" s="387"/>
      <c r="J285" s="387"/>
      <c r="K285" s="387"/>
      <c r="L285" s="348">
        <f>SUM(L286,L297,L308)</f>
        <v>0</v>
      </c>
      <c r="M285" s="20"/>
      <c r="N285" s="348">
        <f t="shared" ref="N285:P285" si="99">SUM(N286,N297,N308)</f>
        <v>0</v>
      </c>
      <c r="O285" s="348">
        <f t="shared" si="99"/>
        <v>0</v>
      </c>
      <c r="P285" s="348">
        <f t="shared" si="99"/>
        <v>0</v>
      </c>
      <c r="Q285" s="395" t="str">
        <f t="shared" si="85"/>
        <v>ok</v>
      </c>
      <c r="R285" s="175">
        <f t="shared" ref="R285:BA285" si="100">SUM(R316:R318)</f>
        <v>0</v>
      </c>
      <c r="S285" s="166">
        <f t="shared" si="100"/>
        <v>0</v>
      </c>
      <c r="T285" s="176">
        <f t="shared" si="100"/>
        <v>0</v>
      </c>
      <c r="U285" s="175">
        <f t="shared" si="100"/>
        <v>0</v>
      </c>
      <c r="V285" s="166">
        <f t="shared" si="100"/>
        <v>0</v>
      </c>
      <c r="W285" s="176">
        <f t="shared" si="100"/>
        <v>0</v>
      </c>
      <c r="X285" s="175">
        <f t="shared" si="100"/>
        <v>0</v>
      </c>
      <c r="Y285" s="166">
        <f t="shared" si="100"/>
        <v>0</v>
      </c>
      <c r="Z285" s="176">
        <f t="shared" si="100"/>
        <v>0</v>
      </c>
      <c r="AA285" s="175">
        <f t="shared" si="100"/>
        <v>0</v>
      </c>
      <c r="AB285" s="166">
        <f t="shared" si="100"/>
        <v>0</v>
      </c>
      <c r="AC285" s="176">
        <f t="shared" si="100"/>
        <v>0</v>
      </c>
      <c r="AD285" s="175">
        <f t="shared" si="100"/>
        <v>0</v>
      </c>
      <c r="AE285" s="166">
        <f t="shared" si="100"/>
        <v>0</v>
      </c>
      <c r="AF285" s="176">
        <f t="shared" si="100"/>
        <v>0</v>
      </c>
      <c r="AG285" s="175">
        <f t="shared" si="100"/>
        <v>0</v>
      </c>
      <c r="AH285" s="166">
        <f t="shared" si="100"/>
        <v>0</v>
      </c>
      <c r="AI285" s="176">
        <f t="shared" si="100"/>
        <v>0</v>
      </c>
      <c r="AJ285" s="175">
        <f t="shared" si="100"/>
        <v>0</v>
      </c>
      <c r="AK285" s="166">
        <f t="shared" si="100"/>
        <v>0</v>
      </c>
      <c r="AL285" s="176">
        <f t="shared" si="100"/>
        <v>0</v>
      </c>
      <c r="AM285" s="175">
        <f t="shared" si="100"/>
        <v>0</v>
      </c>
      <c r="AN285" s="166">
        <f t="shared" si="100"/>
        <v>0</v>
      </c>
      <c r="AO285" s="176">
        <f t="shared" si="100"/>
        <v>0</v>
      </c>
      <c r="AP285" s="175">
        <f t="shared" si="100"/>
        <v>0</v>
      </c>
      <c r="AQ285" s="166">
        <f t="shared" si="100"/>
        <v>0</v>
      </c>
      <c r="AR285" s="176">
        <f t="shared" si="100"/>
        <v>0</v>
      </c>
      <c r="AS285" s="175">
        <f t="shared" si="100"/>
        <v>0</v>
      </c>
      <c r="AT285" s="166">
        <f t="shared" si="100"/>
        <v>0</v>
      </c>
      <c r="AU285" s="176">
        <f t="shared" si="100"/>
        <v>0</v>
      </c>
      <c r="AV285" s="175">
        <f t="shared" si="100"/>
        <v>0</v>
      </c>
      <c r="AW285" s="166">
        <f t="shared" si="100"/>
        <v>0</v>
      </c>
      <c r="AX285" s="176">
        <f t="shared" si="100"/>
        <v>0</v>
      </c>
      <c r="AY285" s="175">
        <f t="shared" si="100"/>
        <v>0</v>
      </c>
      <c r="AZ285" s="166">
        <f t="shared" si="100"/>
        <v>0</v>
      </c>
      <c r="BA285" s="176">
        <f t="shared" si="100"/>
        <v>0</v>
      </c>
      <c r="BB285" s="13"/>
      <c r="BC285" s="21">
        <f>SUM(BC316:BC318)</f>
        <v>0</v>
      </c>
      <c r="BD285" s="22">
        <f t="shared" ref="BD285" si="101">IFERROR(BC285/L285,0)</f>
        <v>0</v>
      </c>
      <c r="BE285" s="13"/>
      <c r="BF285" s="21">
        <f>SUM(BF316:BF318)</f>
        <v>0</v>
      </c>
      <c r="BG285" s="22">
        <f>IFERROR(BF285/L285,0)</f>
        <v>0</v>
      </c>
      <c r="BH285" s="13"/>
      <c r="BI285" s="21">
        <f>SUM(BI316:BI318)</f>
        <v>0</v>
      </c>
      <c r="BJ285" s="22">
        <f>IFERROR(BI285/L285,0)</f>
        <v>0</v>
      </c>
      <c r="BL285" s="40"/>
    </row>
    <row r="286" spans="1:64" ht="15" customHeight="1" x14ac:dyDescent="0.35">
      <c r="A286" s="13"/>
      <c r="B286" s="416" t="str">
        <f>CONCATENATE('Budget - Lead Partner'!D2," - ",'Budget consortium'!B285)</f>
        <v>Lead Partner - G. RENFORCEMENTS DES CAPACITES (CAPACITY BUILDING)</v>
      </c>
      <c r="C286" s="417"/>
      <c r="D286" s="417"/>
      <c r="E286" s="417"/>
      <c r="F286" s="417"/>
      <c r="G286" s="417"/>
      <c r="H286" s="417"/>
      <c r="I286" s="417"/>
      <c r="J286" s="417"/>
      <c r="K286" s="417"/>
      <c r="L286" s="418">
        <f>SUM(L287:L296)</f>
        <v>0</v>
      </c>
      <c r="M286" s="20"/>
      <c r="N286" s="418">
        <f t="shared" ref="N286" si="102">SUM(N287:N296)</f>
        <v>0</v>
      </c>
      <c r="O286" s="418">
        <f t="shared" ref="O286" si="103">SUM(O287:O296)</f>
        <v>0</v>
      </c>
      <c r="P286" s="418">
        <f t="shared" ref="P286" si="104">SUM(P287:P296)</f>
        <v>0</v>
      </c>
      <c r="Q286" s="395" t="str">
        <f t="shared" ref="Q286:Q318" si="105">IF((N286+O286+P286)=L286,"ok","Corriger la division")</f>
        <v>ok</v>
      </c>
      <c r="R286" s="410"/>
      <c r="S286" s="411"/>
      <c r="T286" s="412"/>
      <c r="U286" s="410"/>
      <c r="V286" s="411"/>
      <c r="W286" s="412"/>
      <c r="X286" s="410"/>
      <c r="Y286" s="411"/>
      <c r="Z286" s="412"/>
      <c r="AA286" s="410"/>
      <c r="AB286" s="411"/>
      <c r="AC286" s="412"/>
      <c r="AD286" s="410"/>
      <c r="AE286" s="411"/>
      <c r="AF286" s="412"/>
      <c r="AG286" s="410"/>
      <c r="AH286" s="411"/>
      <c r="AI286" s="412"/>
      <c r="AJ286" s="410"/>
      <c r="AK286" s="411"/>
      <c r="AL286" s="412"/>
      <c r="AM286" s="410"/>
      <c r="AN286" s="411"/>
      <c r="AO286" s="412"/>
      <c r="AP286" s="410"/>
      <c r="AQ286" s="411"/>
      <c r="AR286" s="412"/>
      <c r="AS286" s="410"/>
      <c r="AT286" s="411"/>
      <c r="AU286" s="412"/>
      <c r="AV286" s="410"/>
      <c r="AW286" s="411"/>
      <c r="AX286" s="412"/>
      <c r="AY286" s="410"/>
      <c r="AZ286" s="411"/>
      <c r="BA286" s="412"/>
      <c r="BB286" s="13"/>
      <c r="BC286" s="413"/>
      <c r="BD286" s="414"/>
      <c r="BE286" s="13"/>
      <c r="BF286" s="413"/>
      <c r="BG286" s="414"/>
      <c r="BH286" s="13"/>
      <c r="BI286" s="413"/>
      <c r="BJ286" s="414"/>
      <c r="BL286" s="415"/>
    </row>
    <row r="287" spans="1:64" ht="14.5" x14ac:dyDescent="0.35">
      <c r="A287" s="13"/>
      <c r="B287" s="340" t="str">
        <f>'Budget - Lead Partner'!B115</f>
        <v>LP.G.01</v>
      </c>
      <c r="C287" s="329">
        <f>'Budget - Lead Partner'!C138</f>
        <v>0</v>
      </c>
      <c r="D287" s="329">
        <f>'Budget - Lead Partner'!D138</f>
        <v>0</v>
      </c>
      <c r="E287" s="329">
        <f>'Budget - Lead Partner'!E138</f>
        <v>0</v>
      </c>
      <c r="F287" s="325">
        <f>'Budget - Lead Partner'!F138</f>
        <v>0</v>
      </c>
      <c r="G287" s="302">
        <f>'Budget - Lead Partner'!G138</f>
        <v>0</v>
      </c>
      <c r="H287" s="30">
        <f>'Budget - Lead Partner'!H138</f>
        <v>0</v>
      </c>
      <c r="I287" s="302">
        <f>'Budget - Lead Partner'!I138</f>
        <v>0</v>
      </c>
      <c r="J287" s="201">
        <f>'Budget - Lead Partner'!J138</f>
        <v>0</v>
      </c>
      <c r="K287" s="204">
        <f>'Budget - Lead Partner'!K138</f>
        <v>0</v>
      </c>
      <c r="L287" s="205">
        <f>'Budget - Lead Partner'!L138</f>
        <v>0</v>
      </c>
      <c r="M287" s="38"/>
      <c r="N287" s="177"/>
      <c r="O287" s="177"/>
      <c r="P287" s="177"/>
      <c r="Q287" s="395" t="str">
        <f t="shared" si="105"/>
        <v>ok</v>
      </c>
      <c r="R287" s="177"/>
      <c r="S287" s="169"/>
      <c r="T287" s="178"/>
      <c r="U287" s="177"/>
      <c r="V287" s="169"/>
      <c r="W287" s="178"/>
      <c r="X287" s="177"/>
      <c r="Y287" s="169"/>
      <c r="Z287" s="178"/>
      <c r="AA287" s="177"/>
      <c r="AB287" s="169"/>
      <c r="AC287" s="178"/>
      <c r="AD287" s="177"/>
      <c r="AE287" s="169"/>
      <c r="AF287" s="178"/>
      <c r="AG287" s="177"/>
      <c r="AH287" s="169"/>
      <c r="AI287" s="178"/>
      <c r="AJ287" s="177"/>
      <c r="AK287" s="169"/>
      <c r="AL287" s="178"/>
      <c r="AM287" s="177"/>
      <c r="AN287" s="169"/>
      <c r="AO287" s="178"/>
      <c r="AP287" s="177"/>
      <c r="AQ287" s="169"/>
      <c r="AR287" s="178"/>
      <c r="AS287" s="177"/>
      <c r="AT287" s="169"/>
      <c r="AU287" s="178"/>
      <c r="AV287" s="177"/>
      <c r="AW287" s="169"/>
      <c r="AX287" s="178"/>
      <c r="AY287" s="177"/>
      <c r="AZ287" s="169"/>
      <c r="BA287" s="178"/>
      <c r="BB287" s="13"/>
      <c r="BC287" s="26"/>
      <c r="BD287" s="27">
        <f t="shared" ref="BD287:BD296" si="106">IFERROR(BC287/L287,0)</f>
        <v>0</v>
      </c>
      <c r="BE287" s="13"/>
      <c r="BF287" s="26"/>
      <c r="BG287" s="27">
        <f t="shared" ref="BG287:BG296" si="107">IFERROR(BF287/L287,0)</f>
        <v>0</v>
      </c>
      <c r="BH287" s="13"/>
      <c r="BI287" s="26">
        <f t="shared" ref="BI287:BI296" si="108">BC287+BF287</f>
        <v>0</v>
      </c>
      <c r="BJ287" s="27">
        <f t="shared" ref="BJ287:BJ296" si="109">IFERROR(BI287/L287,0)</f>
        <v>0</v>
      </c>
      <c r="BL287" s="43"/>
    </row>
    <row r="288" spans="1:64" ht="14.5" x14ac:dyDescent="0.35">
      <c r="A288" s="13"/>
      <c r="B288" s="340" t="str">
        <f>'Budget - Lead Partner'!B116</f>
        <v>LP.G.02</v>
      </c>
      <c r="C288" s="328">
        <f>'Budget - Lead Partner'!C139</f>
        <v>0</v>
      </c>
      <c r="D288" s="329">
        <f>'Budget - Lead Partner'!D139</f>
        <v>0</v>
      </c>
      <c r="E288" s="328">
        <f>'Budget - Lead Partner'!E139</f>
        <v>0</v>
      </c>
      <c r="F288" s="326">
        <f>'Budget - Lead Partner'!F139</f>
        <v>0</v>
      </c>
      <c r="G288" s="303">
        <f>'Budget - Lead Partner'!G139</f>
        <v>0</v>
      </c>
      <c r="H288" s="307">
        <f>'Budget - Lead Partner'!H139</f>
        <v>0</v>
      </c>
      <c r="I288" s="303">
        <f>'Budget - Lead Partner'!I139</f>
        <v>0</v>
      </c>
      <c r="J288" s="309">
        <f>'Budget - Lead Partner'!J139</f>
        <v>0</v>
      </c>
      <c r="K288" s="305">
        <f>'Budget - Lead Partner'!K139</f>
        <v>0</v>
      </c>
      <c r="L288" s="205">
        <f>'Budget - Lead Partner'!L139</f>
        <v>0</v>
      </c>
      <c r="M288" s="13"/>
      <c r="N288" s="177"/>
      <c r="O288" s="177"/>
      <c r="P288" s="177"/>
      <c r="Q288" s="395" t="str">
        <f t="shared" si="105"/>
        <v>ok</v>
      </c>
      <c r="R288" s="177"/>
      <c r="S288" s="169"/>
      <c r="T288" s="178"/>
      <c r="U288" s="177"/>
      <c r="V288" s="169"/>
      <c r="W288" s="178"/>
      <c r="X288" s="177"/>
      <c r="Y288" s="169"/>
      <c r="Z288" s="178"/>
      <c r="AA288" s="177"/>
      <c r="AB288" s="169"/>
      <c r="AC288" s="178"/>
      <c r="AD288" s="177"/>
      <c r="AE288" s="169"/>
      <c r="AF288" s="178"/>
      <c r="AG288" s="177"/>
      <c r="AH288" s="169"/>
      <c r="AI288" s="178"/>
      <c r="AJ288" s="177"/>
      <c r="AK288" s="169"/>
      <c r="AL288" s="178"/>
      <c r="AM288" s="177"/>
      <c r="AN288" s="169"/>
      <c r="AO288" s="178"/>
      <c r="AP288" s="177"/>
      <c r="AQ288" s="169"/>
      <c r="AR288" s="178"/>
      <c r="AS288" s="177"/>
      <c r="AT288" s="169"/>
      <c r="AU288" s="178"/>
      <c r="AV288" s="177"/>
      <c r="AW288" s="169"/>
      <c r="AX288" s="178"/>
      <c r="AY288" s="177"/>
      <c r="AZ288" s="169"/>
      <c r="BA288" s="178"/>
      <c r="BB288" s="13"/>
      <c r="BC288" s="26"/>
      <c r="BD288" s="27">
        <f t="shared" si="106"/>
        <v>0</v>
      </c>
      <c r="BE288" s="13"/>
      <c r="BF288" s="26"/>
      <c r="BG288" s="27">
        <f t="shared" si="107"/>
        <v>0</v>
      </c>
      <c r="BH288" s="13"/>
      <c r="BI288" s="26">
        <f t="shared" si="108"/>
        <v>0</v>
      </c>
      <c r="BJ288" s="27">
        <f t="shared" si="109"/>
        <v>0</v>
      </c>
      <c r="BL288" s="57"/>
    </row>
    <row r="289" spans="1:64" ht="14.5" outlineLevel="1" x14ac:dyDescent="0.35">
      <c r="A289" s="13"/>
      <c r="B289" s="340" t="str">
        <f>'Budget - Lead Partner'!B117</f>
        <v>LP.G.03</v>
      </c>
      <c r="C289" s="334">
        <f>'Budget - Lead Partner'!C140</f>
        <v>0</v>
      </c>
      <c r="D289" s="329">
        <f>'Budget - Lead Partner'!D140</f>
        <v>0</v>
      </c>
      <c r="E289" s="334">
        <f>'Budget - Lead Partner'!E140</f>
        <v>0</v>
      </c>
      <c r="F289" s="335">
        <f>'Budget - Lead Partner'!F140</f>
        <v>0</v>
      </c>
      <c r="G289" s="336">
        <f>'Budget - Lead Partner'!G140</f>
        <v>0</v>
      </c>
      <c r="H289" s="337">
        <f>'Budget - Lead Partner'!H140</f>
        <v>0</v>
      </c>
      <c r="I289" s="336">
        <f>'Budget - Lead Partner'!I140</f>
        <v>0</v>
      </c>
      <c r="J289" s="338">
        <f>'Budget - Lead Partner'!J140</f>
        <v>0</v>
      </c>
      <c r="K289" s="339">
        <f>'Budget - Lead Partner'!K140</f>
        <v>0</v>
      </c>
      <c r="L289" s="205">
        <f>'Budget - Lead Partner'!L140</f>
        <v>0</v>
      </c>
      <c r="M289" s="13"/>
      <c r="N289" s="177"/>
      <c r="O289" s="177"/>
      <c r="P289" s="177"/>
      <c r="Q289" s="395" t="str">
        <f t="shared" si="105"/>
        <v>ok</v>
      </c>
      <c r="R289" s="177"/>
      <c r="S289" s="169"/>
      <c r="T289" s="178"/>
      <c r="U289" s="177"/>
      <c r="V289" s="169"/>
      <c r="W289" s="178"/>
      <c r="X289" s="177"/>
      <c r="Y289" s="169"/>
      <c r="Z289" s="178"/>
      <c r="AA289" s="177"/>
      <c r="AB289" s="169"/>
      <c r="AC289" s="178"/>
      <c r="AD289" s="177"/>
      <c r="AE289" s="169"/>
      <c r="AF289" s="178"/>
      <c r="AG289" s="177"/>
      <c r="AH289" s="169"/>
      <c r="AI289" s="178"/>
      <c r="AJ289" s="177"/>
      <c r="AK289" s="169"/>
      <c r="AL289" s="178"/>
      <c r="AM289" s="177"/>
      <c r="AN289" s="169"/>
      <c r="AO289" s="178"/>
      <c r="AP289" s="177"/>
      <c r="AQ289" s="169"/>
      <c r="AR289" s="178"/>
      <c r="AS289" s="177"/>
      <c r="AT289" s="169"/>
      <c r="AU289" s="178"/>
      <c r="AV289" s="177"/>
      <c r="AW289" s="169"/>
      <c r="AX289" s="178"/>
      <c r="AY289" s="177"/>
      <c r="AZ289" s="169"/>
      <c r="BA289" s="178"/>
      <c r="BB289" s="13"/>
      <c r="BC289" s="26"/>
      <c r="BD289" s="27">
        <f t="shared" si="106"/>
        <v>0</v>
      </c>
      <c r="BE289" s="13"/>
      <c r="BF289" s="26"/>
      <c r="BG289" s="27">
        <f t="shared" si="107"/>
        <v>0</v>
      </c>
      <c r="BH289" s="13"/>
      <c r="BI289" s="26">
        <f t="shared" si="108"/>
        <v>0</v>
      </c>
      <c r="BJ289" s="27">
        <f t="shared" si="109"/>
        <v>0</v>
      </c>
      <c r="BL289" s="57"/>
    </row>
    <row r="290" spans="1:64" ht="14.5" outlineLevel="1" x14ac:dyDescent="0.35">
      <c r="A290" s="13"/>
      <c r="B290" s="340" t="str">
        <f>'Budget - Lead Partner'!B118</f>
        <v>LP.G.04</v>
      </c>
      <c r="C290" s="267">
        <f>'Budget - Lead Partner'!C141</f>
        <v>0</v>
      </c>
      <c r="D290" s="329">
        <f>'Budget - Lead Partner'!D141</f>
        <v>0</v>
      </c>
      <c r="E290" s="267">
        <f>'Budget - Lead Partner'!E141</f>
        <v>0</v>
      </c>
      <c r="F290" s="319">
        <f>'Budget - Lead Partner'!F141</f>
        <v>0</v>
      </c>
      <c r="G290" s="23">
        <f>'Budget - Lead Partner'!G141</f>
        <v>0</v>
      </c>
      <c r="H290" s="30">
        <f>'Budget - Lead Partner'!H141</f>
        <v>0</v>
      </c>
      <c r="I290" s="23">
        <f>'Budget - Lead Partner'!I141</f>
        <v>0</v>
      </c>
      <c r="J290" s="201">
        <f>'Budget - Lead Partner'!J141</f>
        <v>0</v>
      </c>
      <c r="K290" s="24">
        <f>'Budget - Lead Partner'!K141</f>
        <v>0</v>
      </c>
      <c r="L290" s="205">
        <f>'Budget - Lead Partner'!L141</f>
        <v>0</v>
      </c>
      <c r="M290" s="13"/>
      <c r="N290" s="177"/>
      <c r="O290" s="177"/>
      <c r="P290" s="177"/>
      <c r="Q290" s="395" t="str">
        <f t="shared" si="105"/>
        <v>ok</v>
      </c>
      <c r="R290" s="177"/>
      <c r="S290" s="169"/>
      <c r="T290" s="178"/>
      <c r="U290" s="177"/>
      <c r="V290" s="169"/>
      <c r="W290" s="178"/>
      <c r="X290" s="177"/>
      <c r="Y290" s="169"/>
      <c r="Z290" s="178"/>
      <c r="AA290" s="177"/>
      <c r="AB290" s="169"/>
      <c r="AC290" s="178"/>
      <c r="AD290" s="177"/>
      <c r="AE290" s="169"/>
      <c r="AF290" s="178"/>
      <c r="AG290" s="177"/>
      <c r="AH290" s="169"/>
      <c r="AI290" s="178"/>
      <c r="AJ290" s="177"/>
      <c r="AK290" s="169"/>
      <c r="AL290" s="178"/>
      <c r="AM290" s="177"/>
      <c r="AN290" s="169"/>
      <c r="AO290" s="178"/>
      <c r="AP290" s="177"/>
      <c r="AQ290" s="169"/>
      <c r="AR290" s="178"/>
      <c r="AS290" s="177"/>
      <c r="AT290" s="169"/>
      <c r="AU290" s="178"/>
      <c r="AV290" s="177"/>
      <c r="AW290" s="169"/>
      <c r="AX290" s="178"/>
      <c r="AY290" s="177"/>
      <c r="AZ290" s="169"/>
      <c r="BA290" s="178"/>
      <c r="BB290" s="13"/>
      <c r="BC290" s="26"/>
      <c r="BD290" s="27">
        <f t="shared" si="106"/>
        <v>0</v>
      </c>
      <c r="BE290" s="13"/>
      <c r="BF290" s="26"/>
      <c r="BG290" s="27">
        <f t="shared" si="107"/>
        <v>0</v>
      </c>
      <c r="BH290" s="13"/>
      <c r="BI290" s="26">
        <f t="shared" si="108"/>
        <v>0</v>
      </c>
      <c r="BJ290" s="27">
        <f t="shared" si="109"/>
        <v>0</v>
      </c>
      <c r="BL290" s="43"/>
    </row>
    <row r="291" spans="1:64" ht="14.5" outlineLevel="1" x14ac:dyDescent="0.35">
      <c r="A291" s="13"/>
      <c r="B291" s="340" t="str">
        <f>'Budget - Lead Partner'!B119</f>
        <v>LP.G.05</v>
      </c>
      <c r="C291" s="267">
        <f>'Budget - Lead Partner'!C142</f>
        <v>0</v>
      </c>
      <c r="D291" s="329">
        <f>'Budget - Lead Partner'!D142</f>
        <v>0</v>
      </c>
      <c r="E291" s="267">
        <f>'Budget - Lead Partner'!E142</f>
        <v>0</v>
      </c>
      <c r="F291" s="319">
        <f>'Budget - Lead Partner'!F142</f>
        <v>0</v>
      </c>
      <c r="G291" s="23">
        <f>'Budget - Lead Partner'!G142</f>
        <v>0</v>
      </c>
      <c r="H291" s="30">
        <f>'Budget - Lead Partner'!H142</f>
        <v>0</v>
      </c>
      <c r="I291" s="23">
        <f>'Budget - Lead Partner'!I142</f>
        <v>0</v>
      </c>
      <c r="J291" s="201">
        <f>'Budget - Lead Partner'!J142</f>
        <v>0</v>
      </c>
      <c r="K291" s="24">
        <f>'Budget - Lead Partner'!K142</f>
        <v>0</v>
      </c>
      <c r="L291" s="205">
        <f>'Budget - Lead Partner'!L142</f>
        <v>0</v>
      </c>
      <c r="M291" s="13"/>
      <c r="N291" s="177"/>
      <c r="O291" s="177"/>
      <c r="P291" s="177"/>
      <c r="Q291" s="395" t="str">
        <f t="shared" si="105"/>
        <v>ok</v>
      </c>
      <c r="R291" s="177"/>
      <c r="S291" s="169"/>
      <c r="T291" s="178"/>
      <c r="U291" s="177"/>
      <c r="V291" s="169"/>
      <c r="W291" s="178"/>
      <c r="X291" s="177"/>
      <c r="Y291" s="169"/>
      <c r="Z291" s="178"/>
      <c r="AA291" s="177"/>
      <c r="AB291" s="169"/>
      <c r="AC291" s="178"/>
      <c r="AD291" s="177"/>
      <c r="AE291" s="169"/>
      <c r="AF291" s="178"/>
      <c r="AG291" s="177"/>
      <c r="AH291" s="169"/>
      <c r="AI291" s="178"/>
      <c r="AJ291" s="177"/>
      <c r="AK291" s="169"/>
      <c r="AL291" s="178"/>
      <c r="AM291" s="177"/>
      <c r="AN291" s="169"/>
      <c r="AO291" s="178"/>
      <c r="AP291" s="177"/>
      <c r="AQ291" s="169"/>
      <c r="AR291" s="178"/>
      <c r="AS291" s="177"/>
      <c r="AT291" s="169"/>
      <c r="AU291" s="178"/>
      <c r="AV291" s="177"/>
      <c r="AW291" s="169"/>
      <c r="AX291" s="178"/>
      <c r="AY291" s="177"/>
      <c r="AZ291" s="169"/>
      <c r="BA291" s="178"/>
      <c r="BB291" s="13"/>
      <c r="BC291" s="26"/>
      <c r="BD291" s="27">
        <f t="shared" si="106"/>
        <v>0</v>
      </c>
      <c r="BE291" s="13"/>
      <c r="BF291" s="26"/>
      <c r="BG291" s="27">
        <f t="shared" si="107"/>
        <v>0</v>
      </c>
      <c r="BH291" s="13"/>
      <c r="BI291" s="26">
        <f t="shared" si="108"/>
        <v>0</v>
      </c>
      <c r="BJ291" s="27">
        <f t="shared" si="109"/>
        <v>0</v>
      </c>
      <c r="BL291" s="43"/>
    </row>
    <row r="292" spans="1:64" ht="14.5" outlineLevel="1" x14ac:dyDescent="0.35">
      <c r="A292" s="13"/>
      <c r="B292" s="340" t="str">
        <f>'Budget - Lead Partner'!B120</f>
        <v>LP.G.06</v>
      </c>
      <c r="C292" s="267">
        <f>'Budget - Lead Partner'!C143</f>
        <v>0</v>
      </c>
      <c r="D292" s="329">
        <f>'Budget - Lead Partner'!D143</f>
        <v>0</v>
      </c>
      <c r="E292" s="267">
        <f>'Budget - Lead Partner'!E143</f>
        <v>0</v>
      </c>
      <c r="F292" s="319">
        <f>'Budget - Lead Partner'!F143</f>
        <v>0</v>
      </c>
      <c r="G292" s="23">
        <f>'Budget - Lead Partner'!G143</f>
        <v>0</v>
      </c>
      <c r="H292" s="30">
        <f>'Budget - Lead Partner'!H143</f>
        <v>0</v>
      </c>
      <c r="I292" s="23">
        <f>'Budget - Lead Partner'!I143</f>
        <v>0</v>
      </c>
      <c r="J292" s="201">
        <f>'Budget - Lead Partner'!J143</f>
        <v>0</v>
      </c>
      <c r="K292" s="24">
        <f>'Budget - Lead Partner'!K143</f>
        <v>0</v>
      </c>
      <c r="L292" s="205">
        <f>'Budget - Lead Partner'!L143</f>
        <v>0</v>
      </c>
      <c r="M292" s="13"/>
      <c r="N292" s="177"/>
      <c r="O292" s="177"/>
      <c r="P292" s="177"/>
      <c r="Q292" s="395" t="str">
        <f t="shared" si="105"/>
        <v>ok</v>
      </c>
      <c r="R292" s="177"/>
      <c r="S292" s="169"/>
      <c r="T292" s="178"/>
      <c r="U292" s="177"/>
      <c r="V292" s="169"/>
      <c r="W292" s="178"/>
      <c r="X292" s="177"/>
      <c r="Y292" s="169"/>
      <c r="Z292" s="178"/>
      <c r="AA292" s="177"/>
      <c r="AB292" s="169"/>
      <c r="AC292" s="178"/>
      <c r="AD292" s="177"/>
      <c r="AE292" s="169"/>
      <c r="AF292" s="178"/>
      <c r="AG292" s="177"/>
      <c r="AH292" s="169"/>
      <c r="AI292" s="178"/>
      <c r="AJ292" s="177"/>
      <c r="AK292" s="169"/>
      <c r="AL292" s="178"/>
      <c r="AM292" s="177"/>
      <c r="AN292" s="169"/>
      <c r="AO292" s="178"/>
      <c r="AP292" s="177"/>
      <c r="AQ292" s="169"/>
      <c r="AR292" s="178"/>
      <c r="AS292" s="177"/>
      <c r="AT292" s="169"/>
      <c r="AU292" s="178"/>
      <c r="AV292" s="177"/>
      <c r="AW292" s="169"/>
      <c r="AX292" s="178"/>
      <c r="AY292" s="177"/>
      <c r="AZ292" s="169"/>
      <c r="BA292" s="178"/>
      <c r="BB292" s="13"/>
      <c r="BC292" s="26"/>
      <c r="BD292" s="27">
        <f t="shared" si="106"/>
        <v>0</v>
      </c>
      <c r="BE292" s="13"/>
      <c r="BF292" s="26"/>
      <c r="BG292" s="27">
        <f t="shared" si="107"/>
        <v>0</v>
      </c>
      <c r="BH292" s="13"/>
      <c r="BI292" s="26">
        <f t="shared" si="108"/>
        <v>0</v>
      </c>
      <c r="BJ292" s="27">
        <f t="shared" si="109"/>
        <v>0</v>
      </c>
      <c r="BL292" s="57"/>
    </row>
    <row r="293" spans="1:64" ht="14.5" outlineLevel="1" x14ac:dyDescent="0.35">
      <c r="A293" s="13"/>
      <c r="B293" s="340" t="str">
        <f>'Budget - Lead Partner'!B121</f>
        <v>LP.G.07</v>
      </c>
      <c r="C293" s="267">
        <f>'Budget - Lead Partner'!C144</f>
        <v>0</v>
      </c>
      <c r="D293" s="329">
        <f>'Budget - Lead Partner'!D144</f>
        <v>0</v>
      </c>
      <c r="E293" s="267">
        <f>'Budget - Lead Partner'!E144</f>
        <v>0</v>
      </c>
      <c r="F293" s="319">
        <f>'Budget - Lead Partner'!F144</f>
        <v>0</v>
      </c>
      <c r="G293" s="23">
        <f>'Budget - Lead Partner'!G144</f>
        <v>0</v>
      </c>
      <c r="H293" s="30">
        <f>'Budget - Lead Partner'!H144</f>
        <v>0</v>
      </c>
      <c r="I293" s="23">
        <f>'Budget - Lead Partner'!I144</f>
        <v>0</v>
      </c>
      <c r="J293" s="201">
        <f>'Budget - Lead Partner'!J144</f>
        <v>0</v>
      </c>
      <c r="K293" s="24">
        <f>'Budget - Lead Partner'!K144</f>
        <v>0</v>
      </c>
      <c r="L293" s="205">
        <f>'Budget - Lead Partner'!L144</f>
        <v>0</v>
      </c>
      <c r="M293" s="13"/>
      <c r="N293" s="177"/>
      <c r="O293" s="177"/>
      <c r="P293" s="177"/>
      <c r="Q293" s="395" t="str">
        <f t="shared" si="105"/>
        <v>ok</v>
      </c>
      <c r="R293" s="177"/>
      <c r="S293" s="169"/>
      <c r="T293" s="178"/>
      <c r="U293" s="177"/>
      <c r="V293" s="169"/>
      <c r="W293" s="178"/>
      <c r="X293" s="177"/>
      <c r="Y293" s="169"/>
      <c r="Z293" s="178"/>
      <c r="AA293" s="177"/>
      <c r="AB293" s="169"/>
      <c r="AC293" s="178"/>
      <c r="AD293" s="177"/>
      <c r="AE293" s="169"/>
      <c r="AF293" s="178"/>
      <c r="AG293" s="177"/>
      <c r="AH293" s="169"/>
      <c r="AI293" s="178"/>
      <c r="AJ293" s="177"/>
      <c r="AK293" s="169"/>
      <c r="AL293" s="178"/>
      <c r="AM293" s="177"/>
      <c r="AN293" s="169"/>
      <c r="AO293" s="178"/>
      <c r="AP293" s="177"/>
      <c r="AQ293" s="169"/>
      <c r="AR293" s="178"/>
      <c r="AS293" s="177"/>
      <c r="AT293" s="169"/>
      <c r="AU293" s="178"/>
      <c r="AV293" s="177"/>
      <c r="AW293" s="169"/>
      <c r="AX293" s="178"/>
      <c r="AY293" s="177"/>
      <c r="AZ293" s="169"/>
      <c r="BA293" s="178"/>
      <c r="BB293" s="13"/>
      <c r="BC293" s="26"/>
      <c r="BD293" s="27">
        <f t="shared" si="106"/>
        <v>0</v>
      </c>
      <c r="BE293" s="13"/>
      <c r="BF293" s="26"/>
      <c r="BG293" s="27">
        <f t="shared" si="107"/>
        <v>0</v>
      </c>
      <c r="BH293" s="13"/>
      <c r="BI293" s="26">
        <f t="shared" si="108"/>
        <v>0</v>
      </c>
      <c r="BJ293" s="27">
        <f t="shared" si="109"/>
        <v>0</v>
      </c>
      <c r="BL293" s="57"/>
    </row>
    <row r="294" spans="1:64" ht="14.5" outlineLevel="1" x14ac:dyDescent="0.35">
      <c r="A294" s="13"/>
      <c r="B294" s="340" t="str">
        <f>'Budget - Lead Partner'!B122</f>
        <v>LP.G.08</v>
      </c>
      <c r="C294" s="267">
        <f>'Budget - Lead Partner'!C145</f>
        <v>0</v>
      </c>
      <c r="D294" s="329">
        <f>'Budget - Lead Partner'!D145</f>
        <v>0</v>
      </c>
      <c r="E294" s="267">
        <f>'Budget - Lead Partner'!E145</f>
        <v>0</v>
      </c>
      <c r="F294" s="319">
        <f>'Budget - Lead Partner'!F145</f>
        <v>0</v>
      </c>
      <c r="G294" s="23">
        <f>'Budget - Lead Partner'!G145</f>
        <v>0</v>
      </c>
      <c r="H294" s="30">
        <f>'Budget - Lead Partner'!H145</f>
        <v>0</v>
      </c>
      <c r="I294" s="23">
        <f>'Budget - Lead Partner'!I145</f>
        <v>0</v>
      </c>
      <c r="J294" s="201">
        <f>'Budget - Lead Partner'!J145</f>
        <v>0</v>
      </c>
      <c r="K294" s="24">
        <f>'Budget - Lead Partner'!K145</f>
        <v>0</v>
      </c>
      <c r="L294" s="205">
        <f>'Budget - Lead Partner'!L145</f>
        <v>0</v>
      </c>
      <c r="M294" s="13"/>
      <c r="N294" s="177"/>
      <c r="O294" s="177"/>
      <c r="P294" s="177"/>
      <c r="Q294" s="395" t="str">
        <f t="shared" si="105"/>
        <v>ok</v>
      </c>
      <c r="R294" s="177"/>
      <c r="S294" s="169"/>
      <c r="T294" s="178"/>
      <c r="U294" s="177"/>
      <c r="V294" s="169"/>
      <c r="W294" s="178"/>
      <c r="X294" s="177"/>
      <c r="Y294" s="169"/>
      <c r="Z294" s="178"/>
      <c r="AA294" s="177"/>
      <c r="AB294" s="169"/>
      <c r="AC294" s="178"/>
      <c r="AD294" s="177"/>
      <c r="AE294" s="169"/>
      <c r="AF294" s="178"/>
      <c r="AG294" s="177"/>
      <c r="AH294" s="169"/>
      <c r="AI294" s="178"/>
      <c r="AJ294" s="177"/>
      <c r="AK294" s="169"/>
      <c r="AL294" s="178"/>
      <c r="AM294" s="177"/>
      <c r="AN294" s="169"/>
      <c r="AO294" s="178"/>
      <c r="AP294" s="177"/>
      <c r="AQ294" s="169"/>
      <c r="AR294" s="178"/>
      <c r="AS294" s="177"/>
      <c r="AT294" s="169"/>
      <c r="AU294" s="178"/>
      <c r="AV294" s="177"/>
      <c r="AW294" s="169"/>
      <c r="AX294" s="178"/>
      <c r="AY294" s="177"/>
      <c r="AZ294" s="169"/>
      <c r="BA294" s="178"/>
      <c r="BB294" s="13"/>
      <c r="BC294" s="26"/>
      <c r="BD294" s="27">
        <f t="shared" si="106"/>
        <v>0</v>
      </c>
      <c r="BE294" s="13"/>
      <c r="BF294" s="26"/>
      <c r="BG294" s="27">
        <f t="shared" si="107"/>
        <v>0</v>
      </c>
      <c r="BH294" s="13"/>
      <c r="BI294" s="26">
        <f t="shared" si="108"/>
        <v>0</v>
      </c>
      <c r="BJ294" s="27">
        <f t="shared" si="109"/>
        <v>0</v>
      </c>
      <c r="BL294" s="43"/>
    </row>
    <row r="295" spans="1:64" ht="14.5" outlineLevel="1" x14ac:dyDescent="0.35">
      <c r="A295" s="13"/>
      <c r="B295" s="340" t="str">
        <f>'Budget - Lead Partner'!B123</f>
        <v>LP.G.09</v>
      </c>
      <c r="C295" s="267">
        <f>'Budget - Lead Partner'!C146</f>
        <v>0</v>
      </c>
      <c r="D295" s="329">
        <f>'Budget - Lead Partner'!D146</f>
        <v>0</v>
      </c>
      <c r="E295" s="267">
        <f>'Budget - Lead Partner'!E146</f>
        <v>0</v>
      </c>
      <c r="F295" s="319">
        <f>'Budget - Lead Partner'!F146</f>
        <v>0</v>
      </c>
      <c r="G295" s="23">
        <f>'Budget - Lead Partner'!G146</f>
        <v>0</v>
      </c>
      <c r="H295" s="30">
        <f>'Budget - Lead Partner'!H146</f>
        <v>0</v>
      </c>
      <c r="I295" s="23">
        <f>'Budget - Lead Partner'!I146</f>
        <v>0</v>
      </c>
      <c r="J295" s="201">
        <f>'Budget - Lead Partner'!J146</f>
        <v>0</v>
      </c>
      <c r="K295" s="24">
        <f>'Budget - Lead Partner'!K146</f>
        <v>0</v>
      </c>
      <c r="L295" s="205">
        <f>'Budget - Lead Partner'!L146</f>
        <v>0</v>
      </c>
      <c r="M295" s="13"/>
      <c r="N295" s="177"/>
      <c r="O295" s="177"/>
      <c r="P295" s="177"/>
      <c r="Q295" s="395" t="str">
        <f t="shared" si="105"/>
        <v>ok</v>
      </c>
      <c r="R295" s="177"/>
      <c r="S295" s="169"/>
      <c r="T295" s="178"/>
      <c r="U295" s="177"/>
      <c r="V295" s="169"/>
      <c r="W295" s="178"/>
      <c r="X295" s="177"/>
      <c r="Y295" s="169"/>
      <c r="Z295" s="178"/>
      <c r="AA295" s="177"/>
      <c r="AB295" s="169"/>
      <c r="AC295" s="178"/>
      <c r="AD295" s="177"/>
      <c r="AE295" s="169"/>
      <c r="AF295" s="178"/>
      <c r="AG295" s="177"/>
      <c r="AH295" s="169"/>
      <c r="AI295" s="178"/>
      <c r="AJ295" s="177"/>
      <c r="AK295" s="169"/>
      <c r="AL295" s="178"/>
      <c r="AM295" s="177"/>
      <c r="AN295" s="169"/>
      <c r="AO295" s="178"/>
      <c r="AP295" s="177"/>
      <c r="AQ295" s="169"/>
      <c r="AR295" s="178"/>
      <c r="AS295" s="177"/>
      <c r="AT295" s="169"/>
      <c r="AU295" s="178"/>
      <c r="AV295" s="177"/>
      <c r="AW295" s="169"/>
      <c r="AX295" s="178"/>
      <c r="AY295" s="177"/>
      <c r="AZ295" s="169"/>
      <c r="BA295" s="178"/>
      <c r="BB295" s="13"/>
      <c r="BC295" s="26"/>
      <c r="BD295" s="27">
        <f t="shared" si="106"/>
        <v>0</v>
      </c>
      <c r="BE295" s="13"/>
      <c r="BF295" s="26"/>
      <c r="BG295" s="27">
        <f t="shared" si="107"/>
        <v>0</v>
      </c>
      <c r="BH295" s="13"/>
      <c r="BI295" s="26">
        <f t="shared" si="108"/>
        <v>0</v>
      </c>
      <c r="BJ295" s="27">
        <f t="shared" si="109"/>
        <v>0</v>
      </c>
      <c r="BL295" s="43"/>
    </row>
    <row r="296" spans="1:64" ht="14.5" outlineLevel="1" x14ac:dyDescent="0.35">
      <c r="A296" s="13"/>
      <c r="B296" s="340" t="str">
        <f>'Budget - Lead Partner'!B124</f>
        <v>LP.G.10</v>
      </c>
      <c r="C296" s="328">
        <f>'Budget - Lead Partner'!C147</f>
        <v>0</v>
      </c>
      <c r="D296" s="329">
        <f>'Budget - Lead Partner'!D147</f>
        <v>0</v>
      </c>
      <c r="E296" s="328">
        <f>'Budget - Lead Partner'!E147</f>
        <v>0</v>
      </c>
      <c r="F296" s="326">
        <f>'Budget - Lead Partner'!F147</f>
        <v>0</v>
      </c>
      <c r="G296" s="303">
        <f>'Budget - Lead Partner'!G147</f>
        <v>0</v>
      </c>
      <c r="H296" s="307">
        <f>'Budget - Lead Partner'!H147</f>
        <v>0</v>
      </c>
      <c r="I296" s="303">
        <f>'Budget - Lead Partner'!I147</f>
        <v>0</v>
      </c>
      <c r="J296" s="309">
        <f>'Budget - Lead Partner'!J147</f>
        <v>0</v>
      </c>
      <c r="K296" s="305">
        <f>'Budget - Lead Partner'!K147</f>
        <v>0</v>
      </c>
      <c r="L296" s="205">
        <f>'Budget - Lead Partner'!L147</f>
        <v>0</v>
      </c>
      <c r="M296" s="13"/>
      <c r="N296" s="177"/>
      <c r="O296" s="177"/>
      <c r="P296" s="177"/>
      <c r="Q296" s="395" t="str">
        <f t="shared" si="105"/>
        <v>ok</v>
      </c>
      <c r="R296" s="177"/>
      <c r="S296" s="169"/>
      <c r="T296" s="178"/>
      <c r="U296" s="177"/>
      <c r="V296" s="169"/>
      <c r="W296" s="178"/>
      <c r="X296" s="177"/>
      <c r="Y296" s="169"/>
      <c r="Z296" s="178"/>
      <c r="AA296" s="177"/>
      <c r="AB296" s="169"/>
      <c r="AC296" s="178"/>
      <c r="AD296" s="177"/>
      <c r="AE296" s="169"/>
      <c r="AF296" s="178"/>
      <c r="AG296" s="177"/>
      <c r="AH296" s="169"/>
      <c r="AI296" s="178"/>
      <c r="AJ296" s="177"/>
      <c r="AK296" s="169"/>
      <c r="AL296" s="178"/>
      <c r="AM296" s="177"/>
      <c r="AN296" s="169"/>
      <c r="AO296" s="178"/>
      <c r="AP296" s="177"/>
      <c r="AQ296" s="169"/>
      <c r="AR296" s="178"/>
      <c r="AS296" s="177"/>
      <c r="AT296" s="169"/>
      <c r="AU296" s="178"/>
      <c r="AV296" s="177"/>
      <c r="AW296" s="169"/>
      <c r="AX296" s="178"/>
      <c r="AY296" s="177"/>
      <c r="AZ296" s="169"/>
      <c r="BA296" s="178"/>
      <c r="BB296" s="13"/>
      <c r="BC296" s="26"/>
      <c r="BD296" s="27">
        <f t="shared" si="106"/>
        <v>0</v>
      </c>
      <c r="BE296" s="13"/>
      <c r="BF296" s="26"/>
      <c r="BG296" s="27">
        <f t="shared" si="107"/>
        <v>0</v>
      </c>
      <c r="BH296" s="13"/>
      <c r="BI296" s="26">
        <f t="shared" si="108"/>
        <v>0</v>
      </c>
      <c r="BJ296" s="27">
        <f t="shared" si="109"/>
        <v>0</v>
      </c>
      <c r="BL296" s="57"/>
    </row>
    <row r="297" spans="1:64" ht="15" customHeight="1" x14ac:dyDescent="0.35">
      <c r="A297" s="13"/>
      <c r="B297" s="416" t="str">
        <f>CONCATENATE('Budget - P1'!D2," - ",'Budget consortium'!B285)</f>
        <v>Partner 1 - G. RENFORCEMENTS DES CAPACITES (CAPACITY BUILDING)</v>
      </c>
      <c r="C297" s="417"/>
      <c r="D297" s="417"/>
      <c r="E297" s="417"/>
      <c r="F297" s="417"/>
      <c r="G297" s="417"/>
      <c r="H297" s="417"/>
      <c r="I297" s="417"/>
      <c r="J297" s="417"/>
      <c r="K297" s="417"/>
      <c r="L297" s="418">
        <f>SUM(L298:L307)</f>
        <v>0</v>
      </c>
      <c r="M297" s="20"/>
      <c r="N297" s="418">
        <f>SUM(N298:N307)</f>
        <v>0</v>
      </c>
      <c r="O297" s="418">
        <f t="shared" ref="O297" si="110">SUM(O298:O307)</f>
        <v>0</v>
      </c>
      <c r="P297" s="418">
        <f t="shared" ref="P297" si="111">SUM(P298:P307)</f>
        <v>0</v>
      </c>
      <c r="Q297" s="395" t="str">
        <f t="shared" si="105"/>
        <v>ok</v>
      </c>
      <c r="R297" s="410"/>
      <c r="S297" s="411"/>
      <c r="T297" s="412"/>
      <c r="U297" s="410"/>
      <c r="V297" s="411"/>
      <c r="W297" s="412"/>
      <c r="X297" s="410"/>
      <c r="Y297" s="411"/>
      <c r="Z297" s="412"/>
      <c r="AA297" s="410"/>
      <c r="AB297" s="411"/>
      <c r="AC297" s="412"/>
      <c r="AD297" s="410"/>
      <c r="AE297" s="411"/>
      <c r="AF297" s="412"/>
      <c r="AG297" s="410"/>
      <c r="AH297" s="411"/>
      <c r="AI297" s="412"/>
      <c r="AJ297" s="410"/>
      <c r="AK297" s="411"/>
      <c r="AL297" s="412"/>
      <c r="AM297" s="410"/>
      <c r="AN297" s="411"/>
      <c r="AO297" s="412"/>
      <c r="AP297" s="410"/>
      <c r="AQ297" s="411"/>
      <c r="AR297" s="412"/>
      <c r="AS297" s="410"/>
      <c r="AT297" s="411"/>
      <c r="AU297" s="412"/>
      <c r="AV297" s="410"/>
      <c r="AW297" s="411"/>
      <c r="AX297" s="412"/>
      <c r="AY297" s="410"/>
      <c r="AZ297" s="411"/>
      <c r="BA297" s="412"/>
      <c r="BB297" s="13"/>
      <c r="BC297" s="413"/>
      <c r="BD297" s="414"/>
      <c r="BE297" s="13"/>
      <c r="BF297" s="413"/>
      <c r="BG297" s="414"/>
      <c r="BH297" s="13"/>
      <c r="BI297" s="413"/>
      <c r="BJ297" s="414"/>
      <c r="BL297" s="415"/>
    </row>
    <row r="298" spans="1:64" ht="14.5" outlineLevel="1" x14ac:dyDescent="0.35">
      <c r="A298" s="13"/>
      <c r="B298" s="340" t="str">
        <f>'Budget - P1'!B115</f>
        <v>P1.G.01</v>
      </c>
      <c r="C298" s="267">
        <f>'Budget - P1'!C138</f>
        <v>0</v>
      </c>
      <c r="D298" s="329">
        <f>'Budget - P1'!D138</f>
        <v>0</v>
      </c>
      <c r="E298" s="267">
        <f>'Budget - P1'!E138</f>
        <v>0</v>
      </c>
      <c r="F298" s="319">
        <f>'Budget - P1'!F138</f>
        <v>0</v>
      </c>
      <c r="G298" s="23">
        <f>'Budget - P1'!G138</f>
        <v>0</v>
      </c>
      <c r="H298" s="30">
        <f>'Budget - P1'!H138</f>
        <v>0</v>
      </c>
      <c r="I298" s="23">
        <f>'Budget - P1'!I138</f>
        <v>0</v>
      </c>
      <c r="J298" s="201">
        <f>'Budget - P1'!J138</f>
        <v>0</v>
      </c>
      <c r="K298" s="24">
        <f>'Budget - P1'!K138</f>
        <v>0</v>
      </c>
      <c r="L298" s="205">
        <f>'Budget - P1'!L138</f>
        <v>0</v>
      </c>
      <c r="M298" s="13"/>
      <c r="N298" s="177"/>
      <c r="O298" s="177"/>
      <c r="P298" s="177"/>
      <c r="Q298" s="395" t="str">
        <f t="shared" si="105"/>
        <v>ok</v>
      </c>
      <c r="R298" s="177"/>
      <c r="S298" s="169"/>
      <c r="T298" s="178"/>
      <c r="U298" s="177"/>
      <c r="V298" s="169"/>
      <c r="W298" s="178"/>
      <c r="X298" s="177"/>
      <c r="Y298" s="169"/>
      <c r="Z298" s="178"/>
      <c r="AA298" s="177"/>
      <c r="AB298" s="169"/>
      <c r="AC298" s="178"/>
      <c r="AD298" s="177"/>
      <c r="AE298" s="169"/>
      <c r="AF298" s="178"/>
      <c r="AG298" s="177"/>
      <c r="AH298" s="169"/>
      <c r="AI298" s="178"/>
      <c r="AJ298" s="177"/>
      <c r="AK298" s="169"/>
      <c r="AL298" s="178"/>
      <c r="AM298" s="177"/>
      <c r="AN298" s="169"/>
      <c r="AO298" s="178"/>
      <c r="AP298" s="177"/>
      <c r="AQ298" s="169"/>
      <c r="AR298" s="178"/>
      <c r="AS298" s="177"/>
      <c r="AT298" s="169"/>
      <c r="AU298" s="178"/>
      <c r="AV298" s="177"/>
      <c r="AW298" s="169"/>
      <c r="AX298" s="178"/>
      <c r="AY298" s="177"/>
      <c r="AZ298" s="169"/>
      <c r="BA298" s="178"/>
      <c r="BB298" s="13"/>
      <c r="BC298" s="26"/>
      <c r="BD298" s="27"/>
      <c r="BE298" s="13"/>
      <c r="BF298" s="26"/>
      <c r="BG298" s="27"/>
      <c r="BH298" s="13"/>
      <c r="BI298" s="26"/>
      <c r="BJ298" s="27"/>
      <c r="BL298" s="43"/>
    </row>
    <row r="299" spans="1:64" ht="14.5" outlineLevel="1" x14ac:dyDescent="0.35">
      <c r="A299" s="13"/>
      <c r="B299" s="340" t="str">
        <f>'Budget - P1'!B116</f>
        <v>P1.G.02</v>
      </c>
      <c r="C299" s="267">
        <f>'Budget - P1'!C139</f>
        <v>0</v>
      </c>
      <c r="D299" s="329">
        <f>'Budget - P1'!D139</f>
        <v>0</v>
      </c>
      <c r="E299" s="267">
        <f>'Budget - P1'!E139</f>
        <v>0</v>
      </c>
      <c r="F299" s="319">
        <f>'Budget - P1'!F139</f>
        <v>0</v>
      </c>
      <c r="G299" s="23">
        <f>'Budget - P1'!G139</f>
        <v>0</v>
      </c>
      <c r="H299" s="30">
        <f>'Budget - P1'!H139</f>
        <v>0</v>
      </c>
      <c r="I299" s="23">
        <f>'Budget - P1'!I139</f>
        <v>0</v>
      </c>
      <c r="J299" s="201">
        <f>'Budget - P1'!J139</f>
        <v>0</v>
      </c>
      <c r="K299" s="24">
        <f>'Budget - P1'!K139</f>
        <v>0</v>
      </c>
      <c r="L299" s="205">
        <f>'Budget - P1'!L139</f>
        <v>0</v>
      </c>
      <c r="M299" s="13"/>
      <c r="N299" s="177"/>
      <c r="O299" s="177"/>
      <c r="P299" s="177"/>
      <c r="Q299" s="395" t="str">
        <f t="shared" si="105"/>
        <v>ok</v>
      </c>
      <c r="R299" s="177"/>
      <c r="S299" s="169"/>
      <c r="T299" s="178"/>
      <c r="U299" s="177"/>
      <c r="V299" s="169"/>
      <c r="W299" s="178"/>
      <c r="X299" s="177"/>
      <c r="Y299" s="169"/>
      <c r="Z299" s="178"/>
      <c r="AA299" s="177"/>
      <c r="AB299" s="169"/>
      <c r="AC299" s="178"/>
      <c r="AD299" s="177"/>
      <c r="AE299" s="169"/>
      <c r="AF299" s="178"/>
      <c r="AG299" s="177"/>
      <c r="AH299" s="169"/>
      <c r="AI299" s="178"/>
      <c r="AJ299" s="177"/>
      <c r="AK299" s="169"/>
      <c r="AL299" s="178"/>
      <c r="AM299" s="177"/>
      <c r="AN299" s="169"/>
      <c r="AO299" s="178"/>
      <c r="AP299" s="177"/>
      <c r="AQ299" s="169"/>
      <c r="AR299" s="178"/>
      <c r="AS299" s="177"/>
      <c r="AT299" s="169"/>
      <c r="AU299" s="178"/>
      <c r="AV299" s="177"/>
      <c r="AW299" s="169"/>
      <c r="AX299" s="178"/>
      <c r="AY299" s="177"/>
      <c r="AZ299" s="169"/>
      <c r="BA299" s="178"/>
      <c r="BB299" s="13"/>
      <c r="BC299" s="26"/>
      <c r="BD299" s="27"/>
      <c r="BE299" s="13"/>
      <c r="BF299" s="26"/>
      <c r="BG299" s="27"/>
      <c r="BH299" s="13"/>
      <c r="BI299" s="26"/>
      <c r="BJ299" s="27"/>
      <c r="BL299" s="43"/>
    </row>
    <row r="300" spans="1:64" ht="14.5" outlineLevel="1" x14ac:dyDescent="0.35">
      <c r="A300" s="13"/>
      <c r="B300" s="340" t="str">
        <f>'Budget - P1'!B117</f>
        <v>P1.G.03</v>
      </c>
      <c r="C300" s="267">
        <f>'Budget - P1'!C140</f>
        <v>0</v>
      </c>
      <c r="D300" s="329">
        <f>'Budget - P1'!D140</f>
        <v>0</v>
      </c>
      <c r="E300" s="267">
        <f>'Budget - P1'!E140</f>
        <v>0</v>
      </c>
      <c r="F300" s="319">
        <f>'Budget - P1'!F140</f>
        <v>0</v>
      </c>
      <c r="G300" s="23">
        <f>'Budget - P1'!G140</f>
        <v>0</v>
      </c>
      <c r="H300" s="30">
        <f>'Budget - P1'!H140</f>
        <v>0</v>
      </c>
      <c r="I300" s="23">
        <f>'Budget - P1'!I140</f>
        <v>0</v>
      </c>
      <c r="J300" s="201">
        <f>'Budget - P1'!J140</f>
        <v>0</v>
      </c>
      <c r="K300" s="24">
        <f>'Budget - P1'!K140</f>
        <v>0</v>
      </c>
      <c r="L300" s="205">
        <f>'Budget - P1'!L140</f>
        <v>0</v>
      </c>
      <c r="M300" s="13"/>
      <c r="N300" s="177"/>
      <c r="O300" s="177"/>
      <c r="P300" s="177"/>
      <c r="Q300" s="395" t="str">
        <f t="shared" si="105"/>
        <v>ok</v>
      </c>
      <c r="R300" s="177"/>
      <c r="S300" s="169"/>
      <c r="T300" s="178"/>
      <c r="U300" s="177"/>
      <c r="V300" s="169"/>
      <c r="W300" s="178"/>
      <c r="X300" s="177"/>
      <c r="Y300" s="169"/>
      <c r="Z300" s="178"/>
      <c r="AA300" s="177"/>
      <c r="AB300" s="169"/>
      <c r="AC300" s="178"/>
      <c r="AD300" s="177"/>
      <c r="AE300" s="169"/>
      <c r="AF300" s="178"/>
      <c r="AG300" s="177"/>
      <c r="AH300" s="169"/>
      <c r="AI300" s="178"/>
      <c r="AJ300" s="177"/>
      <c r="AK300" s="169"/>
      <c r="AL300" s="178"/>
      <c r="AM300" s="177"/>
      <c r="AN300" s="169"/>
      <c r="AO300" s="178"/>
      <c r="AP300" s="177"/>
      <c r="AQ300" s="169"/>
      <c r="AR300" s="178"/>
      <c r="AS300" s="177"/>
      <c r="AT300" s="169"/>
      <c r="AU300" s="178"/>
      <c r="AV300" s="177"/>
      <c r="AW300" s="169"/>
      <c r="AX300" s="178"/>
      <c r="AY300" s="177"/>
      <c r="AZ300" s="169"/>
      <c r="BA300" s="178"/>
      <c r="BB300" s="13"/>
      <c r="BC300" s="26"/>
      <c r="BD300" s="27"/>
      <c r="BE300" s="13"/>
      <c r="BF300" s="26"/>
      <c r="BG300" s="27"/>
      <c r="BH300" s="13"/>
      <c r="BI300" s="26"/>
      <c r="BJ300" s="27"/>
      <c r="BL300" s="43"/>
    </row>
    <row r="301" spans="1:64" ht="14.5" outlineLevel="1" x14ac:dyDescent="0.35">
      <c r="A301" s="13"/>
      <c r="B301" s="340" t="str">
        <f>'Budget - P1'!B118</f>
        <v>P1.G.04</v>
      </c>
      <c r="C301" s="267">
        <f>'Budget - P1'!C141</f>
        <v>0</v>
      </c>
      <c r="D301" s="329">
        <f>'Budget - P1'!D141</f>
        <v>0</v>
      </c>
      <c r="E301" s="267">
        <f>'Budget - P1'!E141</f>
        <v>0</v>
      </c>
      <c r="F301" s="319">
        <f>'Budget - P1'!F141</f>
        <v>0</v>
      </c>
      <c r="G301" s="23">
        <f>'Budget - P1'!G141</f>
        <v>0</v>
      </c>
      <c r="H301" s="30">
        <f>'Budget - P1'!H141</f>
        <v>0</v>
      </c>
      <c r="I301" s="23">
        <f>'Budget - P1'!I141</f>
        <v>0</v>
      </c>
      <c r="J301" s="201">
        <f>'Budget - P1'!J141</f>
        <v>0</v>
      </c>
      <c r="K301" s="24">
        <f>'Budget - P1'!K141</f>
        <v>0</v>
      </c>
      <c r="L301" s="205">
        <f>'Budget - P1'!L141</f>
        <v>0</v>
      </c>
      <c r="M301" s="13"/>
      <c r="N301" s="177"/>
      <c r="O301" s="177"/>
      <c r="P301" s="177"/>
      <c r="Q301" s="395" t="str">
        <f t="shared" si="105"/>
        <v>ok</v>
      </c>
      <c r="R301" s="177"/>
      <c r="S301" s="169"/>
      <c r="T301" s="178"/>
      <c r="U301" s="177"/>
      <c r="V301" s="169"/>
      <c r="W301" s="178"/>
      <c r="X301" s="177"/>
      <c r="Y301" s="169"/>
      <c r="Z301" s="178"/>
      <c r="AA301" s="177"/>
      <c r="AB301" s="169"/>
      <c r="AC301" s="178"/>
      <c r="AD301" s="177"/>
      <c r="AE301" s="169"/>
      <c r="AF301" s="178"/>
      <c r="AG301" s="177"/>
      <c r="AH301" s="169"/>
      <c r="AI301" s="178"/>
      <c r="AJ301" s="177"/>
      <c r="AK301" s="169"/>
      <c r="AL301" s="178"/>
      <c r="AM301" s="177"/>
      <c r="AN301" s="169"/>
      <c r="AO301" s="178"/>
      <c r="AP301" s="177"/>
      <c r="AQ301" s="169"/>
      <c r="AR301" s="178"/>
      <c r="AS301" s="177"/>
      <c r="AT301" s="169"/>
      <c r="AU301" s="178"/>
      <c r="AV301" s="177"/>
      <c r="AW301" s="169"/>
      <c r="AX301" s="178"/>
      <c r="AY301" s="177"/>
      <c r="AZ301" s="169"/>
      <c r="BA301" s="178"/>
      <c r="BB301" s="13"/>
      <c r="BC301" s="26"/>
      <c r="BD301" s="27"/>
      <c r="BE301" s="13"/>
      <c r="BF301" s="26"/>
      <c r="BG301" s="27"/>
      <c r="BH301" s="13"/>
      <c r="BI301" s="26"/>
      <c r="BJ301" s="27"/>
      <c r="BL301" s="43"/>
    </row>
    <row r="302" spans="1:64" ht="14.5" outlineLevel="1" x14ac:dyDescent="0.35">
      <c r="A302" s="13"/>
      <c r="B302" s="340" t="str">
        <f>'Budget - P1'!B119</f>
        <v>P1.G.05</v>
      </c>
      <c r="C302" s="267">
        <f>'Budget - P1'!C142</f>
        <v>0</v>
      </c>
      <c r="D302" s="329">
        <f>'Budget - P1'!D142</f>
        <v>0</v>
      </c>
      <c r="E302" s="267">
        <f>'Budget - P1'!E142</f>
        <v>0</v>
      </c>
      <c r="F302" s="319">
        <f>'Budget - P1'!F142</f>
        <v>0</v>
      </c>
      <c r="G302" s="23">
        <f>'Budget - P1'!G142</f>
        <v>0</v>
      </c>
      <c r="H302" s="30">
        <f>'Budget - P1'!H142</f>
        <v>0</v>
      </c>
      <c r="I302" s="23">
        <f>'Budget - P1'!I142</f>
        <v>0</v>
      </c>
      <c r="J302" s="201">
        <f>'Budget - P1'!J142</f>
        <v>0</v>
      </c>
      <c r="K302" s="24">
        <f>'Budget - P1'!K142</f>
        <v>0</v>
      </c>
      <c r="L302" s="205">
        <f>'Budget - P1'!L142</f>
        <v>0</v>
      </c>
      <c r="M302" s="13"/>
      <c r="N302" s="177"/>
      <c r="O302" s="177"/>
      <c r="P302" s="177"/>
      <c r="Q302" s="395" t="str">
        <f t="shared" si="105"/>
        <v>ok</v>
      </c>
      <c r="R302" s="177"/>
      <c r="S302" s="169"/>
      <c r="T302" s="178"/>
      <c r="U302" s="177"/>
      <c r="V302" s="169"/>
      <c r="W302" s="178"/>
      <c r="X302" s="177"/>
      <c r="Y302" s="169"/>
      <c r="Z302" s="178"/>
      <c r="AA302" s="177"/>
      <c r="AB302" s="169"/>
      <c r="AC302" s="178"/>
      <c r="AD302" s="177"/>
      <c r="AE302" s="169"/>
      <c r="AF302" s="178"/>
      <c r="AG302" s="177"/>
      <c r="AH302" s="169"/>
      <c r="AI302" s="178"/>
      <c r="AJ302" s="177"/>
      <c r="AK302" s="169"/>
      <c r="AL302" s="178"/>
      <c r="AM302" s="177"/>
      <c r="AN302" s="169"/>
      <c r="AO302" s="178"/>
      <c r="AP302" s="177"/>
      <c r="AQ302" s="169"/>
      <c r="AR302" s="178"/>
      <c r="AS302" s="177"/>
      <c r="AT302" s="169"/>
      <c r="AU302" s="178"/>
      <c r="AV302" s="177"/>
      <c r="AW302" s="169"/>
      <c r="AX302" s="178"/>
      <c r="AY302" s="177"/>
      <c r="AZ302" s="169"/>
      <c r="BA302" s="178"/>
      <c r="BB302" s="13"/>
      <c r="BC302" s="26"/>
      <c r="BD302" s="27"/>
      <c r="BE302" s="13"/>
      <c r="BF302" s="26"/>
      <c r="BG302" s="27"/>
      <c r="BH302" s="13"/>
      <c r="BI302" s="26"/>
      <c r="BJ302" s="27"/>
      <c r="BL302" s="43"/>
    </row>
    <row r="303" spans="1:64" ht="14.5" outlineLevel="1" x14ac:dyDescent="0.35">
      <c r="A303" s="13"/>
      <c r="B303" s="340" t="str">
        <f>'Budget - P1'!B120</f>
        <v>P1.G.06</v>
      </c>
      <c r="C303" s="267">
        <f>'Budget - P1'!C143</f>
        <v>0</v>
      </c>
      <c r="D303" s="329">
        <f>'Budget - P1'!D143</f>
        <v>0</v>
      </c>
      <c r="E303" s="267">
        <f>'Budget - P1'!E143</f>
        <v>0</v>
      </c>
      <c r="F303" s="319">
        <f>'Budget - P1'!F143</f>
        <v>0</v>
      </c>
      <c r="G303" s="23">
        <f>'Budget - P1'!G143</f>
        <v>0</v>
      </c>
      <c r="H303" s="30">
        <f>'Budget - P1'!H143</f>
        <v>0</v>
      </c>
      <c r="I303" s="23">
        <f>'Budget - P1'!I143</f>
        <v>0</v>
      </c>
      <c r="J303" s="201">
        <f>'Budget - P1'!J143</f>
        <v>0</v>
      </c>
      <c r="K303" s="24">
        <f>'Budget - P1'!K143</f>
        <v>0</v>
      </c>
      <c r="L303" s="205">
        <f>'Budget - P1'!L143</f>
        <v>0</v>
      </c>
      <c r="M303" s="13"/>
      <c r="N303" s="177"/>
      <c r="O303" s="177"/>
      <c r="P303" s="177"/>
      <c r="Q303" s="395" t="str">
        <f t="shared" si="105"/>
        <v>ok</v>
      </c>
      <c r="R303" s="177"/>
      <c r="S303" s="169"/>
      <c r="T303" s="178"/>
      <c r="U303" s="177"/>
      <c r="V303" s="169"/>
      <c r="W303" s="178"/>
      <c r="X303" s="177"/>
      <c r="Y303" s="169"/>
      <c r="Z303" s="178"/>
      <c r="AA303" s="177"/>
      <c r="AB303" s="169"/>
      <c r="AC303" s="178"/>
      <c r="AD303" s="177"/>
      <c r="AE303" s="169"/>
      <c r="AF303" s="178"/>
      <c r="AG303" s="177"/>
      <c r="AH303" s="169"/>
      <c r="AI303" s="178"/>
      <c r="AJ303" s="177"/>
      <c r="AK303" s="169"/>
      <c r="AL303" s="178"/>
      <c r="AM303" s="177"/>
      <c r="AN303" s="169"/>
      <c r="AO303" s="178"/>
      <c r="AP303" s="177"/>
      <c r="AQ303" s="169"/>
      <c r="AR303" s="178"/>
      <c r="AS303" s="177"/>
      <c r="AT303" s="169"/>
      <c r="AU303" s="178"/>
      <c r="AV303" s="177"/>
      <c r="AW303" s="169"/>
      <c r="AX303" s="178"/>
      <c r="AY303" s="177"/>
      <c r="AZ303" s="169"/>
      <c r="BA303" s="178"/>
      <c r="BB303" s="13"/>
      <c r="BC303" s="26"/>
      <c r="BD303" s="27"/>
      <c r="BE303" s="13"/>
      <c r="BF303" s="26"/>
      <c r="BG303" s="27"/>
      <c r="BH303" s="13"/>
      <c r="BI303" s="26"/>
      <c r="BJ303" s="27"/>
      <c r="BL303" s="43"/>
    </row>
    <row r="304" spans="1:64" ht="14.5" outlineLevel="1" x14ac:dyDescent="0.35">
      <c r="A304" s="13"/>
      <c r="B304" s="340" t="str">
        <f>'Budget - P1'!B121</f>
        <v>P1.G.07</v>
      </c>
      <c r="C304" s="267">
        <f>'Budget - P1'!C144</f>
        <v>0</v>
      </c>
      <c r="D304" s="329">
        <f>'Budget - P1'!D144</f>
        <v>0</v>
      </c>
      <c r="E304" s="267">
        <f>'Budget - P1'!E144</f>
        <v>0</v>
      </c>
      <c r="F304" s="319">
        <f>'Budget - P1'!F144</f>
        <v>0</v>
      </c>
      <c r="G304" s="23">
        <f>'Budget - P1'!G144</f>
        <v>0</v>
      </c>
      <c r="H304" s="30">
        <f>'Budget - P1'!H144</f>
        <v>0</v>
      </c>
      <c r="I304" s="23">
        <f>'Budget - P1'!I144</f>
        <v>0</v>
      </c>
      <c r="J304" s="201">
        <f>'Budget - P1'!J144</f>
        <v>0</v>
      </c>
      <c r="K304" s="24">
        <f>'Budget - P1'!K144</f>
        <v>0</v>
      </c>
      <c r="L304" s="205">
        <f>'Budget - P1'!L144</f>
        <v>0</v>
      </c>
      <c r="M304" s="13"/>
      <c r="N304" s="177"/>
      <c r="O304" s="177"/>
      <c r="P304" s="177"/>
      <c r="Q304" s="395" t="str">
        <f t="shared" si="105"/>
        <v>ok</v>
      </c>
      <c r="R304" s="177"/>
      <c r="S304" s="169"/>
      <c r="T304" s="178"/>
      <c r="U304" s="177"/>
      <c r="V304" s="169"/>
      <c r="W304" s="178"/>
      <c r="X304" s="177"/>
      <c r="Y304" s="169"/>
      <c r="Z304" s="178"/>
      <c r="AA304" s="177"/>
      <c r="AB304" s="169"/>
      <c r="AC304" s="178"/>
      <c r="AD304" s="177"/>
      <c r="AE304" s="169"/>
      <c r="AF304" s="178"/>
      <c r="AG304" s="177"/>
      <c r="AH304" s="169"/>
      <c r="AI304" s="178"/>
      <c r="AJ304" s="177"/>
      <c r="AK304" s="169"/>
      <c r="AL304" s="178"/>
      <c r="AM304" s="177"/>
      <c r="AN304" s="169"/>
      <c r="AO304" s="178"/>
      <c r="AP304" s="177"/>
      <c r="AQ304" s="169"/>
      <c r="AR304" s="178"/>
      <c r="AS304" s="177"/>
      <c r="AT304" s="169"/>
      <c r="AU304" s="178"/>
      <c r="AV304" s="177"/>
      <c r="AW304" s="169"/>
      <c r="AX304" s="178"/>
      <c r="AY304" s="177"/>
      <c r="AZ304" s="169"/>
      <c r="BA304" s="178"/>
      <c r="BB304" s="13"/>
      <c r="BC304" s="26"/>
      <c r="BD304" s="27"/>
      <c r="BE304" s="13"/>
      <c r="BF304" s="26"/>
      <c r="BG304" s="27"/>
      <c r="BH304" s="13"/>
      <c r="BI304" s="26"/>
      <c r="BJ304" s="27"/>
      <c r="BL304" s="43"/>
    </row>
    <row r="305" spans="1:64" ht="14.5" outlineLevel="1" x14ac:dyDescent="0.35">
      <c r="A305" s="13"/>
      <c r="B305" s="340" t="str">
        <f>'Budget - P1'!B122</f>
        <v>P1.G.08</v>
      </c>
      <c r="C305" s="267">
        <f>'Budget - P1'!C145</f>
        <v>0</v>
      </c>
      <c r="D305" s="329">
        <f>'Budget - P1'!D145</f>
        <v>0</v>
      </c>
      <c r="E305" s="267">
        <f>'Budget - P1'!E145</f>
        <v>0</v>
      </c>
      <c r="F305" s="319">
        <f>'Budget - P1'!F145</f>
        <v>0</v>
      </c>
      <c r="G305" s="23">
        <f>'Budget - P1'!G145</f>
        <v>0</v>
      </c>
      <c r="H305" s="30">
        <f>'Budget - P1'!H145</f>
        <v>0</v>
      </c>
      <c r="I305" s="23">
        <f>'Budget - P1'!I145</f>
        <v>0</v>
      </c>
      <c r="J305" s="201">
        <f>'Budget - P1'!J145</f>
        <v>0</v>
      </c>
      <c r="K305" s="24">
        <f>'Budget - P1'!K145</f>
        <v>0</v>
      </c>
      <c r="L305" s="205">
        <f>'Budget - P1'!L145</f>
        <v>0</v>
      </c>
      <c r="M305" s="13"/>
      <c r="N305" s="177"/>
      <c r="O305" s="177"/>
      <c r="P305" s="177"/>
      <c r="Q305" s="395" t="str">
        <f t="shared" si="105"/>
        <v>ok</v>
      </c>
      <c r="R305" s="177"/>
      <c r="S305" s="169"/>
      <c r="T305" s="178"/>
      <c r="U305" s="177"/>
      <c r="V305" s="169"/>
      <c r="W305" s="178"/>
      <c r="X305" s="177"/>
      <c r="Y305" s="169"/>
      <c r="Z305" s="178"/>
      <c r="AA305" s="177"/>
      <c r="AB305" s="169"/>
      <c r="AC305" s="178"/>
      <c r="AD305" s="177"/>
      <c r="AE305" s="169"/>
      <c r="AF305" s="178"/>
      <c r="AG305" s="177"/>
      <c r="AH305" s="169"/>
      <c r="AI305" s="178"/>
      <c r="AJ305" s="177"/>
      <c r="AK305" s="169"/>
      <c r="AL305" s="178"/>
      <c r="AM305" s="177"/>
      <c r="AN305" s="169"/>
      <c r="AO305" s="178"/>
      <c r="AP305" s="177"/>
      <c r="AQ305" s="169"/>
      <c r="AR305" s="178"/>
      <c r="AS305" s="177"/>
      <c r="AT305" s="169"/>
      <c r="AU305" s="178"/>
      <c r="AV305" s="177"/>
      <c r="AW305" s="169"/>
      <c r="AX305" s="178"/>
      <c r="AY305" s="177"/>
      <c r="AZ305" s="169"/>
      <c r="BA305" s="178"/>
      <c r="BB305" s="13"/>
      <c r="BC305" s="26"/>
      <c r="BD305" s="27"/>
      <c r="BE305" s="13"/>
      <c r="BF305" s="26"/>
      <c r="BG305" s="27"/>
      <c r="BH305" s="13"/>
      <c r="BI305" s="26"/>
      <c r="BJ305" s="27"/>
      <c r="BL305" s="43"/>
    </row>
    <row r="306" spans="1:64" ht="14.5" outlineLevel="1" x14ac:dyDescent="0.35">
      <c r="A306" s="13"/>
      <c r="B306" s="340" t="str">
        <f>'Budget - P1'!B123</f>
        <v>P1.G.09</v>
      </c>
      <c r="C306" s="267">
        <f>'Budget - P1'!C146</f>
        <v>0</v>
      </c>
      <c r="D306" s="329">
        <f>'Budget - P1'!D146</f>
        <v>0</v>
      </c>
      <c r="E306" s="267">
        <f>'Budget - P1'!E146</f>
        <v>0</v>
      </c>
      <c r="F306" s="319">
        <f>'Budget - P1'!F146</f>
        <v>0</v>
      </c>
      <c r="G306" s="23">
        <f>'Budget - P1'!G146</f>
        <v>0</v>
      </c>
      <c r="H306" s="30">
        <f>'Budget - P1'!H146</f>
        <v>0</v>
      </c>
      <c r="I306" s="23">
        <f>'Budget - P1'!I146</f>
        <v>0</v>
      </c>
      <c r="J306" s="201">
        <f>'Budget - P1'!J146</f>
        <v>0</v>
      </c>
      <c r="K306" s="24">
        <f>'Budget - P1'!K146</f>
        <v>0</v>
      </c>
      <c r="L306" s="205">
        <f>'Budget - P1'!L146</f>
        <v>0</v>
      </c>
      <c r="M306" s="13"/>
      <c r="N306" s="177"/>
      <c r="O306" s="177"/>
      <c r="P306" s="177"/>
      <c r="Q306" s="395" t="str">
        <f t="shared" si="105"/>
        <v>ok</v>
      </c>
      <c r="R306" s="177"/>
      <c r="S306" s="169"/>
      <c r="T306" s="178"/>
      <c r="U306" s="177"/>
      <c r="V306" s="169"/>
      <c r="W306" s="178"/>
      <c r="X306" s="177"/>
      <c r="Y306" s="169"/>
      <c r="Z306" s="178"/>
      <c r="AA306" s="177"/>
      <c r="AB306" s="169"/>
      <c r="AC306" s="178"/>
      <c r="AD306" s="177"/>
      <c r="AE306" s="169"/>
      <c r="AF306" s="178"/>
      <c r="AG306" s="177"/>
      <c r="AH306" s="169"/>
      <c r="AI306" s="178"/>
      <c r="AJ306" s="177"/>
      <c r="AK306" s="169"/>
      <c r="AL306" s="178"/>
      <c r="AM306" s="177"/>
      <c r="AN306" s="169"/>
      <c r="AO306" s="178"/>
      <c r="AP306" s="177"/>
      <c r="AQ306" s="169"/>
      <c r="AR306" s="178"/>
      <c r="AS306" s="177"/>
      <c r="AT306" s="169"/>
      <c r="AU306" s="178"/>
      <c r="AV306" s="177"/>
      <c r="AW306" s="169"/>
      <c r="AX306" s="178"/>
      <c r="AY306" s="177"/>
      <c r="AZ306" s="169"/>
      <c r="BA306" s="178"/>
      <c r="BB306" s="13"/>
      <c r="BC306" s="26"/>
      <c r="BD306" s="27"/>
      <c r="BE306" s="13"/>
      <c r="BF306" s="26"/>
      <c r="BG306" s="27"/>
      <c r="BH306" s="13"/>
      <c r="BI306" s="26"/>
      <c r="BJ306" s="27"/>
      <c r="BL306" s="43"/>
    </row>
    <row r="307" spans="1:64" ht="14.5" outlineLevel="1" x14ac:dyDescent="0.35">
      <c r="A307" s="13"/>
      <c r="B307" s="340" t="str">
        <f>'Budget - P1'!B124</f>
        <v>P1.G.10</v>
      </c>
      <c r="C307" s="267">
        <f>'Budget - P1'!C147</f>
        <v>0</v>
      </c>
      <c r="D307" s="329">
        <f>'Budget - P1'!D147</f>
        <v>0</v>
      </c>
      <c r="E307" s="267">
        <f>'Budget - P1'!E147</f>
        <v>0</v>
      </c>
      <c r="F307" s="319">
        <f>'Budget - P1'!F147</f>
        <v>0</v>
      </c>
      <c r="G307" s="23">
        <f>'Budget - P1'!G147</f>
        <v>0</v>
      </c>
      <c r="H307" s="30">
        <f>'Budget - P1'!H147</f>
        <v>0</v>
      </c>
      <c r="I307" s="23">
        <f>'Budget - P1'!I147</f>
        <v>0</v>
      </c>
      <c r="J307" s="201">
        <f>'Budget - P1'!J147</f>
        <v>0</v>
      </c>
      <c r="K307" s="24">
        <f>'Budget - P1'!K147</f>
        <v>0</v>
      </c>
      <c r="L307" s="205">
        <f>'Budget - P1'!L147</f>
        <v>0</v>
      </c>
      <c r="M307" s="13"/>
      <c r="N307" s="177"/>
      <c r="O307" s="177"/>
      <c r="P307" s="177"/>
      <c r="Q307" s="395" t="str">
        <f t="shared" si="105"/>
        <v>ok</v>
      </c>
      <c r="R307" s="177"/>
      <c r="S307" s="169"/>
      <c r="T307" s="178"/>
      <c r="U307" s="177"/>
      <c r="V307" s="169"/>
      <c r="W307" s="178"/>
      <c r="X307" s="177"/>
      <c r="Y307" s="169"/>
      <c r="Z307" s="178"/>
      <c r="AA307" s="177"/>
      <c r="AB307" s="169"/>
      <c r="AC307" s="178"/>
      <c r="AD307" s="177"/>
      <c r="AE307" s="169"/>
      <c r="AF307" s="178"/>
      <c r="AG307" s="177"/>
      <c r="AH307" s="169"/>
      <c r="AI307" s="178"/>
      <c r="AJ307" s="177"/>
      <c r="AK307" s="169"/>
      <c r="AL307" s="178"/>
      <c r="AM307" s="177"/>
      <c r="AN307" s="169"/>
      <c r="AO307" s="178"/>
      <c r="AP307" s="177"/>
      <c r="AQ307" s="169"/>
      <c r="AR307" s="178"/>
      <c r="AS307" s="177"/>
      <c r="AT307" s="169"/>
      <c r="AU307" s="178"/>
      <c r="AV307" s="177"/>
      <c r="AW307" s="169"/>
      <c r="AX307" s="178"/>
      <c r="AY307" s="177"/>
      <c r="AZ307" s="169"/>
      <c r="BA307" s="178"/>
      <c r="BB307" s="13"/>
      <c r="BC307" s="26"/>
      <c r="BD307" s="27"/>
      <c r="BE307" s="13"/>
      <c r="BF307" s="26"/>
      <c r="BG307" s="27"/>
      <c r="BH307" s="13"/>
      <c r="BI307" s="26"/>
      <c r="BJ307" s="27"/>
      <c r="BL307" s="43"/>
    </row>
    <row r="308" spans="1:64" ht="15" customHeight="1" x14ac:dyDescent="0.35">
      <c r="A308" s="13"/>
      <c r="B308" s="416" t="str">
        <f>CONCATENATE('Budget - P2'!D2," - ",'Budget consortium'!B285)</f>
        <v>Partner 2 - G. RENFORCEMENTS DES CAPACITES (CAPACITY BUILDING)</v>
      </c>
      <c r="C308" s="417"/>
      <c r="D308" s="417"/>
      <c r="E308" s="417"/>
      <c r="F308" s="417"/>
      <c r="G308" s="417"/>
      <c r="H308" s="417"/>
      <c r="I308" s="417"/>
      <c r="J308" s="417"/>
      <c r="K308" s="417"/>
      <c r="L308" s="418">
        <f>SUM(L309:L317)</f>
        <v>0</v>
      </c>
      <c r="M308" s="20"/>
      <c r="N308" s="418">
        <f>SUM(N309:N317)</f>
        <v>0</v>
      </c>
      <c r="O308" s="418">
        <f>SUM(O309:O317)</f>
        <v>0</v>
      </c>
      <c r="P308" s="418">
        <f>SUM(P309:P317)</f>
        <v>0</v>
      </c>
      <c r="Q308" s="395" t="str">
        <f t="shared" si="105"/>
        <v>ok</v>
      </c>
      <c r="R308" s="410"/>
      <c r="S308" s="411"/>
      <c r="T308" s="412"/>
      <c r="U308" s="410"/>
      <c r="V308" s="411"/>
      <c r="W308" s="412"/>
      <c r="X308" s="410"/>
      <c r="Y308" s="411"/>
      <c r="Z308" s="412"/>
      <c r="AA308" s="410"/>
      <c r="AB308" s="411"/>
      <c r="AC308" s="412"/>
      <c r="AD308" s="410"/>
      <c r="AE308" s="411"/>
      <c r="AF308" s="412"/>
      <c r="AG308" s="410"/>
      <c r="AH308" s="411"/>
      <c r="AI308" s="412"/>
      <c r="AJ308" s="410"/>
      <c r="AK308" s="411"/>
      <c r="AL308" s="412"/>
      <c r="AM308" s="410"/>
      <c r="AN308" s="411"/>
      <c r="AO308" s="412"/>
      <c r="AP308" s="410"/>
      <c r="AQ308" s="411"/>
      <c r="AR308" s="412"/>
      <c r="AS308" s="410"/>
      <c r="AT308" s="411"/>
      <c r="AU308" s="412"/>
      <c r="AV308" s="410"/>
      <c r="AW308" s="411"/>
      <c r="AX308" s="412"/>
      <c r="AY308" s="410"/>
      <c r="AZ308" s="411"/>
      <c r="BA308" s="412"/>
      <c r="BB308" s="13"/>
      <c r="BC308" s="413"/>
      <c r="BD308" s="414"/>
      <c r="BE308" s="13"/>
      <c r="BF308" s="413"/>
      <c r="BG308" s="414"/>
      <c r="BH308" s="13"/>
      <c r="BI308" s="413"/>
      <c r="BJ308" s="414"/>
      <c r="BL308" s="415"/>
    </row>
    <row r="309" spans="1:64" ht="14.5" outlineLevel="1" x14ac:dyDescent="0.35">
      <c r="A309" s="13"/>
      <c r="B309" s="340" t="str">
        <f>'Budget - P2'!B115</f>
        <v>P2.G.01</v>
      </c>
      <c r="C309" s="267">
        <f>'Budget - P2'!C138</f>
        <v>0</v>
      </c>
      <c r="D309" s="329">
        <f>'Budget - P2'!D138</f>
        <v>0</v>
      </c>
      <c r="E309" s="267">
        <f>'Budget - P2'!E138</f>
        <v>0</v>
      </c>
      <c r="F309" s="319">
        <f>'Budget - P2'!F138</f>
        <v>0</v>
      </c>
      <c r="G309" s="23">
        <f>'Budget - P2'!G138</f>
        <v>0</v>
      </c>
      <c r="H309" s="30">
        <f>'Budget - P2'!H138</f>
        <v>0</v>
      </c>
      <c r="I309" s="23">
        <f>'Budget - P2'!I138</f>
        <v>0</v>
      </c>
      <c r="J309" s="201">
        <f>'Budget - P2'!J138</f>
        <v>0</v>
      </c>
      <c r="K309" s="24">
        <f>'Budget - P2'!K138</f>
        <v>0</v>
      </c>
      <c r="L309" s="205">
        <f>'Budget - P2'!L138</f>
        <v>0</v>
      </c>
      <c r="M309" s="13"/>
      <c r="N309" s="177"/>
      <c r="O309" s="177"/>
      <c r="P309" s="177"/>
      <c r="Q309" s="395" t="str">
        <f t="shared" si="105"/>
        <v>ok</v>
      </c>
      <c r="R309" s="177"/>
      <c r="S309" s="169"/>
      <c r="T309" s="178"/>
      <c r="U309" s="177"/>
      <c r="V309" s="169"/>
      <c r="W309" s="178"/>
      <c r="X309" s="177"/>
      <c r="Y309" s="169"/>
      <c r="Z309" s="178"/>
      <c r="AA309" s="177"/>
      <c r="AB309" s="169"/>
      <c r="AC309" s="178"/>
      <c r="AD309" s="177"/>
      <c r="AE309" s="169"/>
      <c r="AF309" s="178"/>
      <c r="AG309" s="177"/>
      <c r="AH309" s="169"/>
      <c r="AI309" s="178"/>
      <c r="AJ309" s="177"/>
      <c r="AK309" s="169"/>
      <c r="AL309" s="178"/>
      <c r="AM309" s="177"/>
      <c r="AN309" s="169"/>
      <c r="AO309" s="178"/>
      <c r="AP309" s="177"/>
      <c r="AQ309" s="169"/>
      <c r="AR309" s="178"/>
      <c r="AS309" s="177"/>
      <c r="AT309" s="169"/>
      <c r="AU309" s="178"/>
      <c r="AV309" s="177"/>
      <c r="AW309" s="169"/>
      <c r="AX309" s="178"/>
      <c r="AY309" s="177"/>
      <c r="AZ309" s="169"/>
      <c r="BA309" s="178"/>
      <c r="BB309" s="13"/>
      <c r="BC309" s="26"/>
      <c r="BD309" s="27"/>
      <c r="BE309" s="13"/>
      <c r="BF309" s="26"/>
      <c r="BG309" s="27"/>
      <c r="BH309" s="13"/>
      <c r="BI309" s="26"/>
      <c r="BJ309" s="27"/>
      <c r="BL309" s="43"/>
    </row>
    <row r="310" spans="1:64" ht="14.5" outlineLevel="1" x14ac:dyDescent="0.35">
      <c r="A310" s="13"/>
      <c r="B310" s="340" t="str">
        <f>'Budget - P2'!B116</f>
        <v>P2.G.02</v>
      </c>
      <c r="C310" s="267">
        <f>'Budget - P2'!C139</f>
        <v>0</v>
      </c>
      <c r="D310" s="329">
        <f>'Budget - P2'!D139</f>
        <v>0</v>
      </c>
      <c r="E310" s="267">
        <f>'Budget - P2'!E139</f>
        <v>0</v>
      </c>
      <c r="F310" s="319">
        <f>'Budget - P2'!F139</f>
        <v>0</v>
      </c>
      <c r="G310" s="23">
        <f>'Budget - P2'!G139</f>
        <v>0</v>
      </c>
      <c r="H310" s="30">
        <f>'Budget - P2'!H139</f>
        <v>0</v>
      </c>
      <c r="I310" s="23">
        <f>'Budget - P2'!I139</f>
        <v>0</v>
      </c>
      <c r="J310" s="201">
        <f>'Budget - P2'!J139</f>
        <v>0</v>
      </c>
      <c r="K310" s="24">
        <f>'Budget - P2'!K139</f>
        <v>0</v>
      </c>
      <c r="L310" s="205">
        <f>'Budget - P2'!L139</f>
        <v>0</v>
      </c>
      <c r="M310" s="13"/>
      <c r="N310" s="177"/>
      <c r="O310" s="177"/>
      <c r="P310" s="177"/>
      <c r="Q310" s="395" t="str">
        <f t="shared" si="105"/>
        <v>ok</v>
      </c>
      <c r="R310" s="177"/>
      <c r="S310" s="169"/>
      <c r="T310" s="178"/>
      <c r="U310" s="177"/>
      <c r="V310" s="169"/>
      <c r="W310" s="178"/>
      <c r="X310" s="177"/>
      <c r="Y310" s="169"/>
      <c r="Z310" s="178"/>
      <c r="AA310" s="177"/>
      <c r="AB310" s="169"/>
      <c r="AC310" s="178"/>
      <c r="AD310" s="177"/>
      <c r="AE310" s="169"/>
      <c r="AF310" s="178"/>
      <c r="AG310" s="177"/>
      <c r="AH310" s="169"/>
      <c r="AI310" s="178"/>
      <c r="AJ310" s="177"/>
      <c r="AK310" s="169"/>
      <c r="AL310" s="178"/>
      <c r="AM310" s="177"/>
      <c r="AN310" s="169"/>
      <c r="AO310" s="178"/>
      <c r="AP310" s="177"/>
      <c r="AQ310" s="169"/>
      <c r="AR310" s="178"/>
      <c r="AS310" s="177"/>
      <c r="AT310" s="169"/>
      <c r="AU310" s="178"/>
      <c r="AV310" s="177"/>
      <c r="AW310" s="169"/>
      <c r="AX310" s="178"/>
      <c r="AY310" s="177"/>
      <c r="AZ310" s="169"/>
      <c r="BA310" s="178"/>
      <c r="BB310" s="13"/>
      <c r="BC310" s="26"/>
      <c r="BD310" s="27"/>
      <c r="BE310" s="13"/>
      <c r="BF310" s="26"/>
      <c r="BG310" s="27"/>
      <c r="BH310" s="13"/>
      <c r="BI310" s="26"/>
      <c r="BJ310" s="27"/>
      <c r="BL310" s="43"/>
    </row>
    <row r="311" spans="1:64" ht="14.5" outlineLevel="1" x14ac:dyDescent="0.35">
      <c r="A311" s="13"/>
      <c r="B311" s="340" t="str">
        <f>'Budget - P2'!B117</f>
        <v>P2.G.03</v>
      </c>
      <c r="C311" s="267">
        <f>'Budget - P2'!C140</f>
        <v>0</v>
      </c>
      <c r="D311" s="329">
        <f>'Budget - P2'!D140</f>
        <v>0</v>
      </c>
      <c r="E311" s="267">
        <f>'Budget - P2'!E140</f>
        <v>0</v>
      </c>
      <c r="F311" s="319">
        <f>'Budget - P2'!F140</f>
        <v>0</v>
      </c>
      <c r="G311" s="23">
        <f>'Budget - P2'!G140</f>
        <v>0</v>
      </c>
      <c r="H311" s="30">
        <f>'Budget - P2'!H140</f>
        <v>0</v>
      </c>
      <c r="I311" s="23">
        <f>'Budget - P2'!I140</f>
        <v>0</v>
      </c>
      <c r="J311" s="201">
        <f>'Budget - P2'!J140</f>
        <v>0</v>
      </c>
      <c r="K311" s="24">
        <f>'Budget - P2'!K140</f>
        <v>0</v>
      </c>
      <c r="L311" s="205">
        <f>'Budget - P2'!L140</f>
        <v>0</v>
      </c>
      <c r="M311" s="13"/>
      <c r="N311" s="177"/>
      <c r="O311" s="177"/>
      <c r="P311" s="177"/>
      <c r="Q311" s="395" t="str">
        <f t="shared" si="105"/>
        <v>ok</v>
      </c>
      <c r="R311" s="177"/>
      <c r="S311" s="169"/>
      <c r="T311" s="178"/>
      <c r="U311" s="177"/>
      <c r="V311" s="169"/>
      <c r="W311" s="178"/>
      <c r="X311" s="177"/>
      <c r="Y311" s="169"/>
      <c r="Z311" s="178"/>
      <c r="AA311" s="177"/>
      <c r="AB311" s="169"/>
      <c r="AC311" s="178"/>
      <c r="AD311" s="177"/>
      <c r="AE311" s="169"/>
      <c r="AF311" s="178"/>
      <c r="AG311" s="177"/>
      <c r="AH311" s="169"/>
      <c r="AI311" s="178"/>
      <c r="AJ311" s="177"/>
      <c r="AK311" s="169"/>
      <c r="AL311" s="178"/>
      <c r="AM311" s="177"/>
      <c r="AN311" s="169"/>
      <c r="AO311" s="178"/>
      <c r="AP311" s="177"/>
      <c r="AQ311" s="169"/>
      <c r="AR311" s="178"/>
      <c r="AS311" s="177"/>
      <c r="AT311" s="169"/>
      <c r="AU311" s="178"/>
      <c r="AV311" s="177"/>
      <c r="AW311" s="169"/>
      <c r="AX311" s="178"/>
      <c r="AY311" s="177"/>
      <c r="AZ311" s="169"/>
      <c r="BA311" s="178"/>
      <c r="BB311" s="13"/>
      <c r="BC311" s="26"/>
      <c r="BD311" s="27"/>
      <c r="BE311" s="13"/>
      <c r="BF311" s="26"/>
      <c r="BG311" s="27"/>
      <c r="BH311" s="13"/>
      <c r="BI311" s="26"/>
      <c r="BJ311" s="27"/>
      <c r="BL311" s="43"/>
    </row>
    <row r="312" spans="1:64" ht="14.5" outlineLevel="1" x14ac:dyDescent="0.35">
      <c r="A312" s="13"/>
      <c r="B312" s="340" t="str">
        <f>'Budget - P2'!B118</f>
        <v>P2.G.04</v>
      </c>
      <c r="C312" s="267">
        <f>'Budget - P2'!C141</f>
        <v>0</v>
      </c>
      <c r="D312" s="329">
        <f>'Budget - P2'!D141</f>
        <v>0</v>
      </c>
      <c r="E312" s="267">
        <f>'Budget - P2'!E141</f>
        <v>0</v>
      </c>
      <c r="F312" s="319">
        <f>'Budget - P2'!F141</f>
        <v>0</v>
      </c>
      <c r="G312" s="23">
        <f>'Budget - P2'!G141</f>
        <v>0</v>
      </c>
      <c r="H312" s="30">
        <f>'Budget - P2'!H141</f>
        <v>0</v>
      </c>
      <c r="I312" s="23">
        <f>'Budget - P2'!I141</f>
        <v>0</v>
      </c>
      <c r="J312" s="201">
        <f>'Budget - P2'!J141</f>
        <v>0</v>
      </c>
      <c r="K312" s="24">
        <f>'Budget - P2'!K141</f>
        <v>0</v>
      </c>
      <c r="L312" s="205">
        <f>'Budget - P2'!L141</f>
        <v>0</v>
      </c>
      <c r="M312" s="13"/>
      <c r="N312" s="177"/>
      <c r="O312" s="177"/>
      <c r="P312" s="177"/>
      <c r="Q312" s="395" t="str">
        <f t="shared" si="105"/>
        <v>ok</v>
      </c>
      <c r="R312" s="177"/>
      <c r="S312" s="169"/>
      <c r="T312" s="178"/>
      <c r="U312" s="177"/>
      <c r="V312" s="169"/>
      <c r="W312" s="178"/>
      <c r="X312" s="177"/>
      <c r="Y312" s="169"/>
      <c r="Z312" s="178"/>
      <c r="AA312" s="177"/>
      <c r="AB312" s="169"/>
      <c r="AC312" s="178"/>
      <c r="AD312" s="177"/>
      <c r="AE312" s="169"/>
      <c r="AF312" s="178"/>
      <c r="AG312" s="177"/>
      <c r="AH312" s="169"/>
      <c r="AI312" s="178"/>
      <c r="AJ312" s="177"/>
      <c r="AK312" s="169"/>
      <c r="AL312" s="178"/>
      <c r="AM312" s="177"/>
      <c r="AN312" s="169"/>
      <c r="AO312" s="178"/>
      <c r="AP312" s="177"/>
      <c r="AQ312" s="169"/>
      <c r="AR312" s="178"/>
      <c r="AS312" s="177"/>
      <c r="AT312" s="169"/>
      <c r="AU312" s="178"/>
      <c r="AV312" s="177"/>
      <c r="AW312" s="169"/>
      <c r="AX312" s="178"/>
      <c r="AY312" s="177"/>
      <c r="AZ312" s="169"/>
      <c r="BA312" s="178"/>
      <c r="BB312" s="13"/>
      <c r="BC312" s="26"/>
      <c r="BD312" s="27"/>
      <c r="BE312" s="13"/>
      <c r="BF312" s="26"/>
      <c r="BG312" s="27"/>
      <c r="BH312" s="13"/>
      <c r="BI312" s="26"/>
      <c r="BJ312" s="27"/>
      <c r="BL312" s="43"/>
    </row>
    <row r="313" spans="1:64" ht="14.5" outlineLevel="1" x14ac:dyDescent="0.35">
      <c r="A313" s="13"/>
      <c r="B313" s="340" t="str">
        <f>'Budget - P2'!B119</f>
        <v>P2.G.05</v>
      </c>
      <c r="C313" s="267">
        <f>'Budget - P2'!C142</f>
        <v>0</v>
      </c>
      <c r="D313" s="329">
        <f>'Budget - P2'!D142</f>
        <v>0</v>
      </c>
      <c r="E313" s="267">
        <f>'Budget - P2'!E142</f>
        <v>0</v>
      </c>
      <c r="F313" s="319">
        <f>'Budget - P2'!F142</f>
        <v>0</v>
      </c>
      <c r="G313" s="23">
        <f>'Budget - P2'!G142</f>
        <v>0</v>
      </c>
      <c r="H313" s="30">
        <f>'Budget - P2'!H142</f>
        <v>0</v>
      </c>
      <c r="I313" s="23">
        <f>'Budget - P2'!I142</f>
        <v>0</v>
      </c>
      <c r="J313" s="201">
        <f>'Budget - P2'!J142</f>
        <v>0</v>
      </c>
      <c r="K313" s="24">
        <f>'Budget - P2'!K142</f>
        <v>0</v>
      </c>
      <c r="L313" s="205">
        <f>'Budget - P2'!L142</f>
        <v>0</v>
      </c>
      <c r="M313" s="13"/>
      <c r="N313" s="177"/>
      <c r="O313" s="177"/>
      <c r="P313" s="177"/>
      <c r="Q313" s="395" t="str">
        <f t="shared" si="105"/>
        <v>ok</v>
      </c>
      <c r="R313" s="177"/>
      <c r="S313" s="169"/>
      <c r="T313" s="178"/>
      <c r="U313" s="177"/>
      <c r="V313" s="169"/>
      <c r="W313" s="178"/>
      <c r="X313" s="177"/>
      <c r="Y313" s="169"/>
      <c r="Z313" s="178"/>
      <c r="AA313" s="177"/>
      <c r="AB313" s="169"/>
      <c r="AC313" s="178"/>
      <c r="AD313" s="177"/>
      <c r="AE313" s="169"/>
      <c r="AF313" s="178"/>
      <c r="AG313" s="177"/>
      <c r="AH313" s="169"/>
      <c r="AI313" s="178"/>
      <c r="AJ313" s="177"/>
      <c r="AK313" s="169"/>
      <c r="AL313" s="178"/>
      <c r="AM313" s="177"/>
      <c r="AN313" s="169"/>
      <c r="AO313" s="178"/>
      <c r="AP313" s="177"/>
      <c r="AQ313" s="169"/>
      <c r="AR313" s="178"/>
      <c r="AS313" s="177"/>
      <c r="AT313" s="169"/>
      <c r="AU313" s="178"/>
      <c r="AV313" s="177"/>
      <c r="AW313" s="169"/>
      <c r="AX313" s="178"/>
      <c r="AY313" s="177"/>
      <c r="AZ313" s="169"/>
      <c r="BA313" s="178"/>
      <c r="BB313" s="13"/>
      <c r="BC313" s="26"/>
      <c r="BD313" s="27"/>
      <c r="BE313" s="13"/>
      <c r="BF313" s="26"/>
      <c r="BG313" s="27"/>
      <c r="BH313" s="13"/>
      <c r="BI313" s="26"/>
      <c r="BJ313" s="27"/>
      <c r="BL313" s="43"/>
    </row>
    <row r="314" spans="1:64" ht="14.5" outlineLevel="1" x14ac:dyDescent="0.35">
      <c r="A314" s="13"/>
      <c r="B314" s="340" t="str">
        <f>'Budget - P2'!B120</f>
        <v>P2.G.06</v>
      </c>
      <c r="C314" s="267">
        <f>'Budget - P2'!C143</f>
        <v>0</v>
      </c>
      <c r="D314" s="329">
        <f>'Budget - P2'!D143</f>
        <v>0</v>
      </c>
      <c r="E314" s="267">
        <f>'Budget - P2'!E143</f>
        <v>0</v>
      </c>
      <c r="F314" s="319">
        <f>'Budget - P2'!F143</f>
        <v>0</v>
      </c>
      <c r="G314" s="23">
        <f>'Budget - P2'!G143</f>
        <v>0</v>
      </c>
      <c r="H314" s="30">
        <f>'Budget - P2'!H143</f>
        <v>0</v>
      </c>
      <c r="I314" s="23">
        <f>'Budget - P2'!I143</f>
        <v>0</v>
      </c>
      <c r="J314" s="201">
        <f>'Budget - P2'!J143</f>
        <v>0</v>
      </c>
      <c r="K314" s="24">
        <f>'Budget - P2'!K143</f>
        <v>0</v>
      </c>
      <c r="L314" s="205">
        <f>'Budget - P2'!L143</f>
        <v>0</v>
      </c>
      <c r="M314" s="13"/>
      <c r="N314" s="177"/>
      <c r="O314" s="177"/>
      <c r="P314" s="177"/>
      <c r="Q314" s="395" t="str">
        <f t="shared" si="105"/>
        <v>ok</v>
      </c>
      <c r="R314" s="177"/>
      <c r="S314" s="169"/>
      <c r="T314" s="178"/>
      <c r="U314" s="177"/>
      <c r="V314" s="169"/>
      <c r="W314" s="178"/>
      <c r="X314" s="177"/>
      <c r="Y314" s="169"/>
      <c r="Z314" s="178"/>
      <c r="AA314" s="177"/>
      <c r="AB314" s="169"/>
      <c r="AC314" s="178"/>
      <c r="AD314" s="177"/>
      <c r="AE314" s="169"/>
      <c r="AF314" s="178"/>
      <c r="AG314" s="177"/>
      <c r="AH314" s="169"/>
      <c r="AI314" s="178"/>
      <c r="AJ314" s="177"/>
      <c r="AK314" s="169"/>
      <c r="AL314" s="178"/>
      <c r="AM314" s="177"/>
      <c r="AN314" s="169"/>
      <c r="AO314" s="178"/>
      <c r="AP314" s="177"/>
      <c r="AQ314" s="169"/>
      <c r="AR314" s="178"/>
      <c r="AS314" s="177"/>
      <c r="AT314" s="169"/>
      <c r="AU314" s="178"/>
      <c r="AV314" s="177"/>
      <c r="AW314" s="169"/>
      <c r="AX314" s="178"/>
      <c r="AY314" s="177"/>
      <c r="AZ314" s="169"/>
      <c r="BA314" s="178"/>
      <c r="BB314" s="13"/>
      <c r="BC314" s="26"/>
      <c r="BD314" s="27"/>
      <c r="BE314" s="13"/>
      <c r="BF314" s="26"/>
      <c r="BG314" s="27"/>
      <c r="BH314" s="13"/>
      <c r="BI314" s="26"/>
      <c r="BJ314" s="27"/>
      <c r="BL314" s="43"/>
    </row>
    <row r="315" spans="1:64" ht="14.5" outlineLevel="1" x14ac:dyDescent="0.35">
      <c r="A315" s="13"/>
      <c r="B315" s="340" t="str">
        <f>'Budget - P2'!B121</f>
        <v>P2.G.07</v>
      </c>
      <c r="C315" s="267">
        <f>'Budget - P2'!C144</f>
        <v>0</v>
      </c>
      <c r="D315" s="329">
        <f>'Budget - P2'!D144</f>
        <v>0</v>
      </c>
      <c r="E315" s="267">
        <f>'Budget - P2'!E144</f>
        <v>0</v>
      </c>
      <c r="F315" s="319">
        <f>'Budget - P2'!F144</f>
        <v>0</v>
      </c>
      <c r="G315" s="23">
        <f>'Budget - P2'!G144</f>
        <v>0</v>
      </c>
      <c r="H315" s="30">
        <f>'Budget - P2'!H144</f>
        <v>0</v>
      </c>
      <c r="I315" s="23">
        <f>'Budget - P2'!I144</f>
        <v>0</v>
      </c>
      <c r="J315" s="201">
        <f>'Budget - P2'!J144</f>
        <v>0</v>
      </c>
      <c r="K315" s="24">
        <f>'Budget - P2'!K144</f>
        <v>0</v>
      </c>
      <c r="L315" s="205">
        <f>'Budget - P2'!L144</f>
        <v>0</v>
      </c>
      <c r="M315" s="13"/>
      <c r="N315" s="177"/>
      <c r="O315" s="177"/>
      <c r="P315" s="177"/>
      <c r="Q315" s="395" t="str">
        <f t="shared" si="105"/>
        <v>ok</v>
      </c>
      <c r="R315" s="177"/>
      <c r="S315" s="169"/>
      <c r="T315" s="178"/>
      <c r="U315" s="177"/>
      <c r="V315" s="169"/>
      <c r="W315" s="178"/>
      <c r="X315" s="177"/>
      <c r="Y315" s="169"/>
      <c r="Z315" s="178"/>
      <c r="AA315" s="177"/>
      <c r="AB315" s="169"/>
      <c r="AC315" s="178"/>
      <c r="AD315" s="177"/>
      <c r="AE315" s="169"/>
      <c r="AF315" s="178"/>
      <c r="AG315" s="177"/>
      <c r="AH315" s="169"/>
      <c r="AI315" s="178"/>
      <c r="AJ315" s="177"/>
      <c r="AK315" s="169"/>
      <c r="AL315" s="178"/>
      <c r="AM315" s="177"/>
      <c r="AN315" s="169"/>
      <c r="AO315" s="178"/>
      <c r="AP315" s="177"/>
      <c r="AQ315" s="169"/>
      <c r="AR315" s="178"/>
      <c r="AS315" s="177"/>
      <c r="AT315" s="169"/>
      <c r="AU315" s="178"/>
      <c r="AV315" s="177"/>
      <c r="AW315" s="169"/>
      <c r="AX315" s="178"/>
      <c r="AY315" s="177"/>
      <c r="AZ315" s="169"/>
      <c r="BA315" s="178"/>
      <c r="BB315" s="13"/>
      <c r="BC315" s="26"/>
      <c r="BD315" s="27"/>
      <c r="BE315" s="13"/>
      <c r="BF315" s="26"/>
      <c r="BG315" s="27"/>
      <c r="BH315" s="13"/>
      <c r="BI315" s="26"/>
      <c r="BJ315" s="27"/>
      <c r="BL315" s="43"/>
    </row>
    <row r="316" spans="1:64" ht="14.5" outlineLevel="1" x14ac:dyDescent="0.35">
      <c r="A316" s="13"/>
      <c r="B316" s="340" t="str">
        <f>'Budget - P2'!B122</f>
        <v>P2.G.08</v>
      </c>
      <c r="C316" s="267">
        <f>'Budget - P2'!C145</f>
        <v>0</v>
      </c>
      <c r="D316" s="329">
        <f>'Budget - P2'!D145</f>
        <v>0</v>
      </c>
      <c r="E316" s="267">
        <f>'Budget - P2'!E145</f>
        <v>0</v>
      </c>
      <c r="F316" s="319">
        <f>'Budget - P2'!F145</f>
        <v>0</v>
      </c>
      <c r="G316" s="23">
        <f>'Budget - P2'!G145</f>
        <v>0</v>
      </c>
      <c r="H316" s="30">
        <f>'Budget - P2'!H145</f>
        <v>0</v>
      </c>
      <c r="I316" s="23">
        <f>'Budget - P2'!I145</f>
        <v>0</v>
      </c>
      <c r="J316" s="201">
        <f>'Budget - P2'!J145</f>
        <v>0</v>
      </c>
      <c r="K316" s="24">
        <f>'Budget - P2'!K145</f>
        <v>0</v>
      </c>
      <c r="L316" s="205">
        <f>'Budget - P2'!L145</f>
        <v>0</v>
      </c>
      <c r="M316" s="13"/>
      <c r="N316" s="177"/>
      <c r="O316" s="177"/>
      <c r="P316" s="177"/>
      <c r="Q316" s="395" t="str">
        <f t="shared" si="105"/>
        <v>ok</v>
      </c>
      <c r="R316" s="177"/>
      <c r="S316" s="169"/>
      <c r="T316" s="178"/>
      <c r="U316" s="177"/>
      <c r="V316" s="169"/>
      <c r="W316" s="178"/>
      <c r="X316" s="177"/>
      <c r="Y316" s="169"/>
      <c r="Z316" s="178"/>
      <c r="AA316" s="177"/>
      <c r="AB316" s="169"/>
      <c r="AC316" s="178"/>
      <c r="AD316" s="177"/>
      <c r="AE316" s="169"/>
      <c r="AF316" s="178"/>
      <c r="AG316" s="177"/>
      <c r="AH316" s="169"/>
      <c r="AI316" s="178"/>
      <c r="AJ316" s="177"/>
      <c r="AK316" s="169"/>
      <c r="AL316" s="178"/>
      <c r="AM316" s="177"/>
      <c r="AN316" s="169"/>
      <c r="AO316" s="178"/>
      <c r="AP316" s="177"/>
      <c r="AQ316" s="169"/>
      <c r="AR316" s="178"/>
      <c r="AS316" s="177"/>
      <c r="AT316" s="169"/>
      <c r="AU316" s="178"/>
      <c r="AV316" s="177"/>
      <c r="AW316" s="169"/>
      <c r="AX316" s="178"/>
      <c r="AY316" s="177"/>
      <c r="AZ316" s="169"/>
      <c r="BA316" s="178"/>
      <c r="BB316" s="13"/>
      <c r="BC316" s="26"/>
      <c r="BD316" s="27"/>
      <c r="BE316" s="13"/>
      <c r="BF316" s="26"/>
      <c r="BG316" s="27"/>
      <c r="BH316" s="13"/>
      <c r="BI316" s="26"/>
      <c r="BJ316" s="27"/>
      <c r="BL316" s="43"/>
    </row>
    <row r="317" spans="1:64" ht="14.5" outlineLevel="1" x14ac:dyDescent="0.35">
      <c r="A317" s="13"/>
      <c r="B317" s="340" t="str">
        <f>'Budget - P2'!B123</f>
        <v>P2.G.09</v>
      </c>
      <c r="C317" s="267">
        <f>'Budget - P2'!C146</f>
        <v>0</v>
      </c>
      <c r="D317" s="329">
        <f>'Budget - P2'!D146</f>
        <v>0</v>
      </c>
      <c r="E317" s="267">
        <f>'Budget - P2'!E146</f>
        <v>0</v>
      </c>
      <c r="F317" s="319">
        <f>'Budget - P2'!F146</f>
        <v>0</v>
      </c>
      <c r="G317" s="23">
        <f>'Budget - P2'!G146</f>
        <v>0</v>
      </c>
      <c r="H317" s="30">
        <f>'Budget - P2'!H146</f>
        <v>0</v>
      </c>
      <c r="I317" s="23">
        <f>'Budget - P2'!I146</f>
        <v>0</v>
      </c>
      <c r="J317" s="201">
        <f>'Budget - P2'!J146</f>
        <v>0</v>
      </c>
      <c r="K317" s="24">
        <f>'Budget - P2'!K146</f>
        <v>0</v>
      </c>
      <c r="L317" s="205">
        <f>'Budget - P2'!L146</f>
        <v>0</v>
      </c>
      <c r="M317" s="13"/>
      <c r="N317" s="177"/>
      <c r="O317" s="177"/>
      <c r="P317" s="177"/>
      <c r="Q317" s="395" t="str">
        <f t="shared" si="105"/>
        <v>ok</v>
      </c>
      <c r="R317" s="177"/>
      <c r="S317" s="169"/>
      <c r="T317" s="178"/>
      <c r="U317" s="177"/>
      <c r="V317" s="169"/>
      <c r="W317" s="178"/>
      <c r="X317" s="177"/>
      <c r="Y317" s="169"/>
      <c r="Z317" s="178"/>
      <c r="AA317" s="177"/>
      <c r="AB317" s="169"/>
      <c r="AC317" s="178"/>
      <c r="AD317" s="177"/>
      <c r="AE317" s="169"/>
      <c r="AF317" s="178"/>
      <c r="AG317" s="177"/>
      <c r="AH317" s="169"/>
      <c r="AI317" s="178"/>
      <c r="AJ317" s="177"/>
      <c r="AK317" s="169"/>
      <c r="AL317" s="178"/>
      <c r="AM317" s="177"/>
      <c r="AN317" s="169"/>
      <c r="AO317" s="178"/>
      <c r="AP317" s="177"/>
      <c r="AQ317" s="169"/>
      <c r="AR317" s="178"/>
      <c r="AS317" s="177"/>
      <c r="AT317" s="169"/>
      <c r="AU317" s="178"/>
      <c r="AV317" s="177"/>
      <c r="AW317" s="169"/>
      <c r="AX317" s="178"/>
      <c r="AY317" s="177"/>
      <c r="AZ317" s="169"/>
      <c r="BA317" s="178"/>
      <c r="BB317" s="13"/>
      <c r="BC317" s="26"/>
      <c r="BD317" s="27"/>
      <c r="BE317" s="13"/>
      <c r="BF317" s="26"/>
      <c r="BG317" s="27"/>
      <c r="BH317" s="13"/>
      <c r="BI317" s="26"/>
      <c r="BJ317" s="27"/>
      <c r="BL317" s="43"/>
    </row>
    <row r="318" spans="1:64" ht="14.5" outlineLevel="1" x14ac:dyDescent="0.35">
      <c r="A318" s="13"/>
      <c r="B318" s="340" t="str">
        <f>'Budget - P2'!B124</f>
        <v>P2.G.10</v>
      </c>
      <c r="C318" s="267">
        <f>'Budget - P2'!C147</f>
        <v>0</v>
      </c>
      <c r="D318" s="267">
        <f>'Budget - P2'!D147</f>
        <v>0</v>
      </c>
      <c r="E318" s="267">
        <f>'Budget - P2'!E147</f>
        <v>0</v>
      </c>
      <c r="F318" s="267">
        <f>'Budget - P2'!F147</f>
        <v>0</v>
      </c>
      <c r="G318" s="267">
        <f>'Budget - P2'!G147</f>
        <v>0</v>
      </c>
      <c r="H318" s="267">
        <f>'Budget - P2'!H147</f>
        <v>0</v>
      </c>
      <c r="I318" s="267">
        <f>'Budget - P2'!I147</f>
        <v>0</v>
      </c>
      <c r="J318" s="359">
        <f>'Budget - P2'!J147</f>
        <v>0</v>
      </c>
      <c r="K318" s="24">
        <f>'Budget - P2'!K147</f>
        <v>0</v>
      </c>
      <c r="L318" s="205">
        <f>'Budget - P2'!L147</f>
        <v>0</v>
      </c>
      <c r="M318" s="13"/>
      <c r="N318" s="181"/>
      <c r="O318" s="181"/>
      <c r="P318" s="181"/>
      <c r="Q318" s="395" t="str">
        <f t="shared" si="105"/>
        <v>ok</v>
      </c>
      <c r="R318" s="181"/>
      <c r="S318" s="174"/>
      <c r="T318" s="182"/>
      <c r="U318" s="181"/>
      <c r="V318" s="174"/>
      <c r="W318" s="182"/>
      <c r="X318" s="181"/>
      <c r="Y318" s="174"/>
      <c r="Z318" s="182"/>
      <c r="AA318" s="181"/>
      <c r="AB318" s="174"/>
      <c r="AC318" s="182"/>
      <c r="AD318" s="181"/>
      <c r="AE318" s="174"/>
      <c r="AF318" s="182"/>
      <c r="AG318" s="181"/>
      <c r="AH318" s="174"/>
      <c r="AI318" s="182"/>
      <c r="AJ318" s="181"/>
      <c r="AK318" s="174"/>
      <c r="AL318" s="182"/>
      <c r="AM318" s="181"/>
      <c r="AN318" s="174"/>
      <c r="AO318" s="182"/>
      <c r="AP318" s="181"/>
      <c r="AQ318" s="174"/>
      <c r="AR318" s="182"/>
      <c r="AS318" s="181"/>
      <c r="AT318" s="174"/>
      <c r="AU318" s="182"/>
      <c r="AV318" s="181"/>
      <c r="AW318" s="174"/>
      <c r="AX318" s="182"/>
      <c r="AY318" s="181"/>
      <c r="AZ318" s="174"/>
      <c r="BA318" s="182"/>
      <c r="BB318" s="13"/>
      <c r="BC318" s="26"/>
      <c r="BD318" s="27">
        <f t="shared" ref="BD318" si="112">IFERROR(BC318/L318,0)</f>
        <v>0</v>
      </c>
      <c r="BE318" s="13"/>
      <c r="BF318" s="26"/>
      <c r="BG318" s="27">
        <f t="shared" ref="BG318" si="113">IFERROR(BF318/L318,0)</f>
        <v>0</v>
      </c>
      <c r="BH318" s="13"/>
      <c r="BI318" s="26">
        <f t="shared" ref="BI318" si="114">BC318+BF318</f>
        <v>0</v>
      </c>
      <c r="BJ318" s="27">
        <f t="shared" ref="BJ318" si="115">IFERROR(BI318/L318,0)</f>
        <v>0</v>
      </c>
      <c r="BL318" s="43"/>
    </row>
    <row r="319" spans="1:64" outlineLevel="1" thickBot="1" x14ac:dyDescent="0.4">
      <c r="A319" s="13"/>
      <c r="B319" s="403"/>
      <c r="C319" s="404"/>
      <c r="D319" s="404"/>
      <c r="E319" s="404"/>
      <c r="F319" s="36"/>
      <c r="G319" s="404"/>
      <c r="H319" s="404"/>
      <c r="I319" s="404"/>
      <c r="J319" s="405"/>
      <c r="K319" s="187"/>
      <c r="L319" s="154"/>
      <c r="M319" s="13"/>
      <c r="N319" s="406"/>
      <c r="O319" s="406"/>
      <c r="P319" s="406"/>
      <c r="Q319" s="395"/>
      <c r="R319" s="406"/>
      <c r="S319" s="406"/>
      <c r="T319" s="406"/>
      <c r="U319" s="406"/>
      <c r="V319" s="406"/>
      <c r="W319" s="406"/>
      <c r="X319" s="406"/>
      <c r="Y319" s="406"/>
      <c r="Z319" s="406"/>
      <c r="AA319" s="406"/>
      <c r="AB319" s="406"/>
      <c r="AC319" s="406"/>
      <c r="AD319" s="406"/>
      <c r="AE319" s="406"/>
      <c r="AF319" s="406"/>
      <c r="AG319" s="406"/>
      <c r="AH319" s="406"/>
      <c r="AI319" s="406"/>
      <c r="AJ319" s="406"/>
      <c r="AK319" s="406"/>
      <c r="AL319" s="406"/>
      <c r="AM319" s="406"/>
      <c r="AN319" s="406"/>
      <c r="AO319" s="406"/>
      <c r="AP319" s="406"/>
      <c r="AQ319" s="406"/>
      <c r="AR319" s="406"/>
      <c r="AS319" s="406"/>
      <c r="AT319" s="406"/>
      <c r="AU319" s="406"/>
      <c r="AV319" s="406"/>
      <c r="AW319" s="406"/>
      <c r="AX319" s="406"/>
      <c r="AY319" s="406"/>
      <c r="AZ319" s="406"/>
      <c r="BA319" s="406"/>
      <c r="BB319" s="13"/>
      <c r="BC319" s="19"/>
      <c r="BD319" s="188"/>
      <c r="BE319" s="13"/>
      <c r="BF319" s="19"/>
      <c r="BG319" s="188"/>
      <c r="BH319" s="13"/>
      <c r="BI319" s="19"/>
      <c r="BJ319" s="188"/>
      <c r="BL319" s="407"/>
    </row>
    <row r="320" spans="1:64" ht="14.5" x14ac:dyDescent="0.35">
      <c r="A320" s="13"/>
      <c r="B320" s="434" t="s">
        <v>337</v>
      </c>
      <c r="C320" s="435"/>
      <c r="D320" s="435"/>
      <c r="E320" s="436"/>
      <c r="F320" s="17"/>
      <c r="G320" s="398"/>
      <c r="H320" s="398"/>
      <c r="I320" s="398"/>
      <c r="J320" s="398"/>
      <c r="K320" s="398"/>
      <c r="L320" s="171">
        <f>L251+L218+L184+L81+L47+L13+L285</f>
        <v>0</v>
      </c>
      <c r="M320" s="13"/>
      <c r="N320" s="171">
        <f>N251+N218+N184+N81+N47+N13+N285</f>
        <v>0</v>
      </c>
      <c r="O320" s="171">
        <f>O251+O218+O184+O81+O47+O13+O285</f>
        <v>0</v>
      </c>
      <c r="P320" s="171">
        <f>P251+P218+P184+P81+P47+P13+P285</f>
        <v>0</v>
      </c>
      <c r="R320" s="62" t="e">
        <f t="shared" ref="R320:BA320" si="116">R251+R218+R184+R81+R47+R13</f>
        <v>#REF!</v>
      </c>
      <c r="S320" s="63" t="e">
        <f t="shared" si="116"/>
        <v>#REF!</v>
      </c>
      <c r="T320" s="63" t="e">
        <f t="shared" si="116"/>
        <v>#REF!</v>
      </c>
      <c r="U320" s="63" t="e">
        <f t="shared" si="116"/>
        <v>#REF!</v>
      </c>
      <c r="V320" s="63" t="e">
        <f t="shared" si="116"/>
        <v>#REF!</v>
      </c>
      <c r="W320" s="63" t="e">
        <f t="shared" si="116"/>
        <v>#REF!</v>
      </c>
      <c r="X320" s="63" t="e">
        <f t="shared" si="116"/>
        <v>#REF!</v>
      </c>
      <c r="Y320" s="63" t="e">
        <f t="shared" si="116"/>
        <v>#REF!</v>
      </c>
      <c r="Z320" s="63" t="e">
        <f t="shared" si="116"/>
        <v>#REF!</v>
      </c>
      <c r="AA320" s="63" t="e">
        <f t="shared" si="116"/>
        <v>#REF!</v>
      </c>
      <c r="AB320" s="63" t="e">
        <f t="shared" si="116"/>
        <v>#REF!</v>
      </c>
      <c r="AC320" s="63" t="e">
        <f t="shared" si="116"/>
        <v>#REF!</v>
      </c>
      <c r="AD320" s="63" t="e">
        <f t="shared" si="116"/>
        <v>#REF!</v>
      </c>
      <c r="AE320" s="63" t="e">
        <f t="shared" si="116"/>
        <v>#REF!</v>
      </c>
      <c r="AF320" s="63" t="e">
        <f t="shared" si="116"/>
        <v>#REF!</v>
      </c>
      <c r="AG320" s="63" t="e">
        <f t="shared" si="116"/>
        <v>#REF!</v>
      </c>
      <c r="AH320" s="63" t="e">
        <f t="shared" si="116"/>
        <v>#REF!</v>
      </c>
      <c r="AI320" s="63" t="e">
        <f t="shared" si="116"/>
        <v>#REF!</v>
      </c>
      <c r="AJ320" s="63" t="e">
        <f t="shared" si="116"/>
        <v>#REF!</v>
      </c>
      <c r="AK320" s="63" t="e">
        <f t="shared" si="116"/>
        <v>#REF!</v>
      </c>
      <c r="AL320" s="63" t="e">
        <f t="shared" si="116"/>
        <v>#REF!</v>
      </c>
      <c r="AM320" s="63" t="e">
        <f t="shared" si="116"/>
        <v>#REF!</v>
      </c>
      <c r="AN320" s="63" t="e">
        <f t="shared" si="116"/>
        <v>#REF!</v>
      </c>
      <c r="AO320" s="63" t="e">
        <f t="shared" si="116"/>
        <v>#REF!</v>
      </c>
      <c r="AP320" s="63" t="e">
        <f t="shared" si="116"/>
        <v>#REF!</v>
      </c>
      <c r="AQ320" s="63" t="e">
        <f t="shared" si="116"/>
        <v>#REF!</v>
      </c>
      <c r="AR320" s="63" t="e">
        <f t="shared" si="116"/>
        <v>#REF!</v>
      </c>
      <c r="AS320" s="63" t="e">
        <f t="shared" si="116"/>
        <v>#REF!</v>
      </c>
      <c r="AT320" s="63" t="e">
        <f t="shared" si="116"/>
        <v>#REF!</v>
      </c>
      <c r="AU320" s="63" t="e">
        <f t="shared" si="116"/>
        <v>#REF!</v>
      </c>
      <c r="AV320" s="63" t="e">
        <f t="shared" si="116"/>
        <v>#REF!</v>
      </c>
      <c r="AW320" s="63" t="e">
        <f t="shared" si="116"/>
        <v>#REF!</v>
      </c>
      <c r="AX320" s="63" t="e">
        <f t="shared" si="116"/>
        <v>#REF!</v>
      </c>
      <c r="AY320" s="63" t="e">
        <f t="shared" si="116"/>
        <v>#REF!</v>
      </c>
      <c r="AZ320" s="63" t="e">
        <f t="shared" si="116"/>
        <v>#REF!</v>
      </c>
      <c r="BA320" s="189" t="e">
        <f t="shared" si="116"/>
        <v>#REF!</v>
      </c>
      <c r="BB320" s="13"/>
      <c r="BC320" s="32" t="e">
        <f>BC251+BC218+BC184+BC81+BC47+BC13</f>
        <v>#REF!</v>
      </c>
      <c r="BD320" s="33">
        <f t="shared" ref="BD320:BD321" si="117">IFERROR(BC320/L320,0)</f>
        <v>0</v>
      </c>
      <c r="BE320" s="13"/>
      <c r="BF320" s="32" t="e">
        <f>BF251+BF218+BF184+BF81+BF47+BF13</f>
        <v>#REF!</v>
      </c>
      <c r="BG320" s="33">
        <f t="shared" ref="BG320" si="118">IFERROR(BF320/L320,0)</f>
        <v>0</v>
      </c>
      <c r="BH320" s="13"/>
      <c r="BI320" s="32" t="e">
        <f>BI251+BI218+BI184+BI81+BI47+BI13</f>
        <v>#REF!</v>
      </c>
      <c r="BJ320" s="33">
        <f t="shared" ref="BJ320:BJ322" si="119">IFERROR(BI320/L320,0)</f>
        <v>0</v>
      </c>
    </row>
    <row r="321" spans="1:64" thickBot="1" x14ac:dyDescent="0.4">
      <c r="A321" s="13"/>
      <c r="B321" s="437" t="s">
        <v>628</v>
      </c>
      <c r="C321" s="438"/>
      <c r="D321" s="438"/>
      <c r="E321" s="439"/>
      <c r="F321" s="350">
        <v>7.0000000000000007E-2</v>
      </c>
      <c r="G321" s="399"/>
      <c r="H321" s="399"/>
      <c r="I321" s="399"/>
      <c r="J321" s="399"/>
      <c r="K321" s="399"/>
      <c r="L321" s="172">
        <f>ROUND(L320*$F$321,2)</f>
        <v>0</v>
      </c>
      <c r="M321" s="13"/>
      <c r="N321" s="172">
        <f t="shared" ref="N321:P321" si="120">ROUND(N320*$F$321,2)</f>
        <v>0</v>
      </c>
      <c r="O321" s="172">
        <f t="shared" si="120"/>
        <v>0</v>
      </c>
      <c r="P321" s="172">
        <f t="shared" si="120"/>
        <v>0</v>
      </c>
      <c r="R321" s="64" t="e">
        <f>R320*$F$321</f>
        <v>#REF!</v>
      </c>
      <c r="S321" s="65" t="e">
        <f t="shared" ref="S321:BA321" si="121">S320*$F$321</f>
        <v>#REF!</v>
      </c>
      <c r="T321" s="65" t="e">
        <f t="shared" si="121"/>
        <v>#REF!</v>
      </c>
      <c r="U321" s="65" t="e">
        <f t="shared" si="121"/>
        <v>#REF!</v>
      </c>
      <c r="V321" s="65" t="e">
        <f t="shared" si="121"/>
        <v>#REF!</v>
      </c>
      <c r="W321" s="65" t="e">
        <f t="shared" si="121"/>
        <v>#REF!</v>
      </c>
      <c r="X321" s="65" t="e">
        <f t="shared" si="121"/>
        <v>#REF!</v>
      </c>
      <c r="Y321" s="65" t="e">
        <f t="shared" si="121"/>
        <v>#REF!</v>
      </c>
      <c r="Z321" s="65" t="e">
        <f t="shared" si="121"/>
        <v>#REF!</v>
      </c>
      <c r="AA321" s="65" t="e">
        <f t="shared" si="121"/>
        <v>#REF!</v>
      </c>
      <c r="AB321" s="65" t="e">
        <f t="shared" si="121"/>
        <v>#REF!</v>
      </c>
      <c r="AC321" s="65" t="e">
        <f t="shared" si="121"/>
        <v>#REF!</v>
      </c>
      <c r="AD321" s="65" t="e">
        <f t="shared" si="121"/>
        <v>#REF!</v>
      </c>
      <c r="AE321" s="65" t="e">
        <f t="shared" si="121"/>
        <v>#REF!</v>
      </c>
      <c r="AF321" s="65" t="e">
        <f t="shared" si="121"/>
        <v>#REF!</v>
      </c>
      <c r="AG321" s="65" t="e">
        <f t="shared" si="121"/>
        <v>#REF!</v>
      </c>
      <c r="AH321" s="65" t="e">
        <f t="shared" si="121"/>
        <v>#REF!</v>
      </c>
      <c r="AI321" s="65" t="e">
        <f t="shared" si="121"/>
        <v>#REF!</v>
      </c>
      <c r="AJ321" s="65" t="e">
        <f t="shared" si="121"/>
        <v>#REF!</v>
      </c>
      <c r="AK321" s="65" t="e">
        <f t="shared" si="121"/>
        <v>#REF!</v>
      </c>
      <c r="AL321" s="65" t="e">
        <f t="shared" si="121"/>
        <v>#REF!</v>
      </c>
      <c r="AM321" s="65" t="e">
        <f t="shared" si="121"/>
        <v>#REF!</v>
      </c>
      <c r="AN321" s="65" t="e">
        <f t="shared" si="121"/>
        <v>#REF!</v>
      </c>
      <c r="AO321" s="65" t="e">
        <f t="shared" si="121"/>
        <v>#REF!</v>
      </c>
      <c r="AP321" s="65" t="e">
        <f t="shared" si="121"/>
        <v>#REF!</v>
      </c>
      <c r="AQ321" s="65" t="e">
        <f t="shared" si="121"/>
        <v>#REF!</v>
      </c>
      <c r="AR321" s="65" t="e">
        <f t="shared" si="121"/>
        <v>#REF!</v>
      </c>
      <c r="AS321" s="65" t="e">
        <f t="shared" si="121"/>
        <v>#REF!</v>
      </c>
      <c r="AT321" s="65" t="e">
        <f t="shared" si="121"/>
        <v>#REF!</v>
      </c>
      <c r="AU321" s="65" t="e">
        <f t="shared" si="121"/>
        <v>#REF!</v>
      </c>
      <c r="AV321" s="65" t="e">
        <f t="shared" si="121"/>
        <v>#REF!</v>
      </c>
      <c r="AW321" s="65" t="e">
        <f t="shared" si="121"/>
        <v>#REF!</v>
      </c>
      <c r="AX321" s="65" t="e">
        <f t="shared" si="121"/>
        <v>#REF!</v>
      </c>
      <c r="AY321" s="65" t="e">
        <f t="shared" si="121"/>
        <v>#REF!</v>
      </c>
      <c r="AZ321" s="65" t="e">
        <f t="shared" si="121"/>
        <v>#REF!</v>
      </c>
      <c r="BA321" s="190" t="e">
        <f t="shared" si="121"/>
        <v>#REF!</v>
      </c>
      <c r="BB321" s="13"/>
      <c r="BC321" s="34" t="e">
        <f>BC320*#REF!</f>
        <v>#REF!</v>
      </c>
      <c r="BD321" s="27">
        <f t="shared" si="117"/>
        <v>0</v>
      </c>
      <c r="BE321" s="13"/>
      <c r="BF321" s="34" t="e">
        <f>BF320*#REF!</f>
        <v>#REF!</v>
      </c>
      <c r="BG321" s="27">
        <f>IFERROR(BF321/L321,0)</f>
        <v>0</v>
      </c>
      <c r="BH321" s="13"/>
      <c r="BI321" s="34" t="e">
        <f>BI320*#REF!</f>
        <v>#REF!</v>
      </c>
      <c r="BJ321" s="27">
        <f t="shared" si="119"/>
        <v>0</v>
      </c>
    </row>
    <row r="322" spans="1:64" s="53" customFormat="1" thickBot="1" x14ac:dyDescent="0.4">
      <c r="A322" s="46"/>
      <c r="B322" s="47" t="s">
        <v>626</v>
      </c>
      <c r="C322" s="49"/>
      <c r="D322" s="49"/>
      <c r="E322" s="49"/>
      <c r="F322" s="48"/>
      <c r="G322" s="49"/>
      <c r="H322" s="49"/>
      <c r="I322" s="49"/>
      <c r="J322" s="49"/>
      <c r="K322" s="49"/>
      <c r="L322" s="173">
        <f>L320+L321</f>
        <v>0</v>
      </c>
      <c r="M322" s="46"/>
      <c r="N322" s="156"/>
      <c r="O322" s="156"/>
      <c r="P322" s="156"/>
      <c r="Q322" s="394"/>
      <c r="R322" s="156" t="e">
        <f t="shared" ref="R322:BA322" si="122">R320+R321</f>
        <v>#REF!</v>
      </c>
      <c r="S322" s="157" t="e">
        <f t="shared" si="122"/>
        <v>#REF!</v>
      </c>
      <c r="T322" s="157" t="e">
        <f t="shared" si="122"/>
        <v>#REF!</v>
      </c>
      <c r="U322" s="157" t="e">
        <f t="shared" si="122"/>
        <v>#REF!</v>
      </c>
      <c r="V322" s="157" t="e">
        <f t="shared" si="122"/>
        <v>#REF!</v>
      </c>
      <c r="W322" s="157" t="e">
        <f t="shared" si="122"/>
        <v>#REF!</v>
      </c>
      <c r="X322" s="157" t="e">
        <f t="shared" si="122"/>
        <v>#REF!</v>
      </c>
      <c r="Y322" s="157" t="e">
        <f t="shared" si="122"/>
        <v>#REF!</v>
      </c>
      <c r="Z322" s="157" t="e">
        <f t="shared" si="122"/>
        <v>#REF!</v>
      </c>
      <c r="AA322" s="157" t="e">
        <f t="shared" si="122"/>
        <v>#REF!</v>
      </c>
      <c r="AB322" s="157" t="e">
        <f t="shared" si="122"/>
        <v>#REF!</v>
      </c>
      <c r="AC322" s="157" t="e">
        <f t="shared" si="122"/>
        <v>#REF!</v>
      </c>
      <c r="AD322" s="157" t="e">
        <f t="shared" si="122"/>
        <v>#REF!</v>
      </c>
      <c r="AE322" s="157" t="e">
        <f t="shared" si="122"/>
        <v>#REF!</v>
      </c>
      <c r="AF322" s="157" t="e">
        <f t="shared" si="122"/>
        <v>#REF!</v>
      </c>
      <c r="AG322" s="157" t="e">
        <f t="shared" si="122"/>
        <v>#REF!</v>
      </c>
      <c r="AH322" s="157" t="e">
        <f t="shared" si="122"/>
        <v>#REF!</v>
      </c>
      <c r="AI322" s="157" t="e">
        <f t="shared" si="122"/>
        <v>#REF!</v>
      </c>
      <c r="AJ322" s="157" t="e">
        <f t="shared" si="122"/>
        <v>#REF!</v>
      </c>
      <c r="AK322" s="157" t="e">
        <f t="shared" si="122"/>
        <v>#REF!</v>
      </c>
      <c r="AL322" s="157" t="e">
        <f t="shared" si="122"/>
        <v>#REF!</v>
      </c>
      <c r="AM322" s="157" t="e">
        <f t="shared" si="122"/>
        <v>#REF!</v>
      </c>
      <c r="AN322" s="157" t="e">
        <f t="shared" si="122"/>
        <v>#REF!</v>
      </c>
      <c r="AO322" s="157" t="e">
        <f t="shared" si="122"/>
        <v>#REF!</v>
      </c>
      <c r="AP322" s="157" t="e">
        <f t="shared" si="122"/>
        <v>#REF!</v>
      </c>
      <c r="AQ322" s="157" t="e">
        <f t="shared" si="122"/>
        <v>#REF!</v>
      </c>
      <c r="AR322" s="157" t="e">
        <f t="shared" si="122"/>
        <v>#REF!</v>
      </c>
      <c r="AS322" s="157" t="e">
        <f t="shared" si="122"/>
        <v>#REF!</v>
      </c>
      <c r="AT322" s="157" t="e">
        <f t="shared" si="122"/>
        <v>#REF!</v>
      </c>
      <c r="AU322" s="157" t="e">
        <f t="shared" si="122"/>
        <v>#REF!</v>
      </c>
      <c r="AV322" s="157" t="e">
        <f t="shared" si="122"/>
        <v>#REF!</v>
      </c>
      <c r="AW322" s="157" t="e">
        <f t="shared" si="122"/>
        <v>#REF!</v>
      </c>
      <c r="AX322" s="157" t="e">
        <f t="shared" si="122"/>
        <v>#REF!</v>
      </c>
      <c r="AY322" s="157" t="e">
        <f t="shared" si="122"/>
        <v>#REF!</v>
      </c>
      <c r="AZ322" s="157" t="e">
        <f t="shared" si="122"/>
        <v>#REF!</v>
      </c>
      <c r="BA322" s="191" t="e">
        <f t="shared" si="122"/>
        <v>#REF!</v>
      </c>
      <c r="BB322" s="46"/>
      <c r="BC322" s="51" t="e">
        <f t="shared" ref="BC322:BF322" si="123">BC320+BC321</f>
        <v>#REF!</v>
      </c>
      <c r="BD322" s="50">
        <f t="shared" si="123"/>
        <v>0</v>
      </c>
      <c r="BE322" s="46"/>
      <c r="BF322" s="51" t="e">
        <f t="shared" si="123"/>
        <v>#REF!</v>
      </c>
      <c r="BG322" s="52">
        <f>IFERROR(BF322/L322,0)</f>
        <v>0</v>
      </c>
      <c r="BH322" s="46"/>
      <c r="BI322" s="51" t="e">
        <f t="shared" ref="BI322" si="124">BI320+BI321</f>
        <v>#REF!</v>
      </c>
      <c r="BJ322" s="52">
        <f t="shared" si="119"/>
        <v>0</v>
      </c>
      <c r="BL322" s="54"/>
    </row>
  </sheetData>
  <protectedRanges>
    <protectedRange sqref="E15:L24 E319:K319" name="Shhet2.1_2"/>
  </protectedRanges>
  <autoFilter ref="B11:L284" xr:uid="{B7C6FCE2-B5B8-459C-91D6-4AD1354890A8}"/>
  <dataConsolidate/>
  <mergeCells count="31">
    <mergeCell ref="B2:C2"/>
    <mergeCell ref="J2:K2"/>
    <mergeCell ref="J3:K3"/>
    <mergeCell ref="J4:K4"/>
    <mergeCell ref="AJ10:AL10"/>
    <mergeCell ref="J5:K5"/>
    <mergeCell ref="J6:K6"/>
    <mergeCell ref="J7:K7"/>
    <mergeCell ref="J8:K8"/>
    <mergeCell ref="B6:C6"/>
    <mergeCell ref="AM10:AO10"/>
    <mergeCell ref="AP10:AR10"/>
    <mergeCell ref="R10:T10"/>
    <mergeCell ref="U10:W10"/>
    <mergeCell ref="X10:Z10"/>
    <mergeCell ref="B320:E320"/>
    <mergeCell ref="B321:E321"/>
    <mergeCell ref="N10:P10"/>
    <mergeCell ref="BL10:BL11"/>
    <mergeCell ref="B7:C7"/>
    <mergeCell ref="B8:C8"/>
    <mergeCell ref="B9:C9"/>
    <mergeCell ref="AV10:AX10"/>
    <mergeCell ref="AY10:BA10"/>
    <mergeCell ref="BC6:BD10"/>
    <mergeCell ref="BF6:BG10"/>
    <mergeCell ref="BI6:BJ10"/>
    <mergeCell ref="AS10:AU10"/>
    <mergeCell ref="AA10:AC10"/>
    <mergeCell ref="AD10:AF10"/>
    <mergeCell ref="AG10:AI10"/>
  </mergeCells>
  <phoneticPr fontId="8" type="noConversion"/>
  <dataValidations count="2">
    <dataValidation type="list" allowBlank="1" showInputMessage="1" showErrorMessage="1" sqref="C322:C1048576 C319" xr:uid="{24E20FCC-DBFE-4E08-9ABB-B186A43EA2D8}">
      <formula1>Type</formula1>
    </dataValidation>
    <dataValidation type="list" allowBlank="1" showInputMessage="1" showErrorMessage="1" sqref="D319" xr:uid="{BC66538C-7D35-429F-B507-035F5DBE29B8}">
      <formula1>Sector</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DE7EA-BAF1-46F9-A56D-FBD821E7FE03}">
  <sheetPr>
    <tabColor rgb="FF00B050"/>
  </sheetPr>
  <dimension ref="A1:AW35"/>
  <sheetViews>
    <sheetView zoomScaleNormal="100" workbookViewId="0">
      <selection activeCell="D9" sqref="D9"/>
    </sheetView>
  </sheetViews>
  <sheetFormatPr baseColWidth="10" defaultColWidth="10.7265625" defaultRowHeight="13" x14ac:dyDescent="0.3"/>
  <cols>
    <col min="1" max="1" width="58.81640625" style="1" bestFit="1" customWidth="1"/>
    <col min="2" max="2" width="14.26953125" style="1" bestFit="1" customWidth="1"/>
    <col min="3" max="3" width="5.54296875" style="1" customWidth="1"/>
    <col min="4" max="4" width="12.26953125" style="1" customWidth="1"/>
    <col min="5" max="40" width="10.7265625" style="1"/>
    <col min="41" max="41" width="12.7265625" style="67" customWidth="1"/>
    <col min="42" max="42" width="7.453125" style="67" customWidth="1"/>
    <col min="43" max="43" width="2.26953125" style="68" customWidth="1"/>
    <col min="44" max="44" width="12.7265625" style="67" customWidth="1"/>
    <col min="45" max="45" width="7.453125" style="69" customWidth="1"/>
    <col min="46" max="46" width="1.54296875" style="67" customWidth="1"/>
    <col min="47" max="47" width="14.453125" style="67" customWidth="1"/>
    <col min="48" max="48" width="8" style="69" customWidth="1"/>
    <col min="49" max="16384" width="10.7265625" style="1"/>
  </cols>
  <sheetData>
    <row r="1" spans="1:48" x14ac:dyDescent="0.3">
      <c r="B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48" x14ac:dyDescent="0.3">
      <c r="B2" s="4"/>
      <c r="D2" s="4"/>
      <c r="E2" s="4" t="s">
        <v>78</v>
      </c>
      <c r="F2" s="4">
        <v>5</v>
      </c>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48" x14ac:dyDescent="0.3">
      <c r="B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row>
    <row r="4" spans="1:48" x14ac:dyDescent="0.3">
      <c r="B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8" ht="18.5" x14ac:dyDescent="0.3">
      <c r="B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O5" s="465" t="s">
        <v>12</v>
      </c>
      <c r="AP5" s="466"/>
      <c r="AQ5" s="70"/>
      <c r="AR5" s="467" t="s">
        <v>13</v>
      </c>
      <c r="AS5" s="468"/>
      <c r="AT5" s="70"/>
      <c r="AU5" s="467" t="s">
        <v>14</v>
      </c>
      <c r="AV5" s="468"/>
    </row>
    <row r="6" spans="1:48" ht="15" customHeight="1" x14ac:dyDescent="0.35">
      <c r="D6" s="469" t="s">
        <v>79</v>
      </c>
      <c r="E6" s="470"/>
      <c r="F6" s="471"/>
      <c r="G6" s="456" t="s">
        <v>80</v>
      </c>
      <c r="H6" s="457"/>
      <c r="I6" s="458"/>
      <c r="J6" s="459" t="s">
        <v>81</v>
      </c>
      <c r="K6" s="457"/>
      <c r="L6" s="460"/>
      <c r="M6" s="456" t="s">
        <v>82</v>
      </c>
      <c r="N6" s="457"/>
      <c r="O6" s="458"/>
      <c r="P6" s="459" t="s">
        <v>83</v>
      </c>
      <c r="Q6" s="457"/>
      <c r="R6" s="460"/>
      <c r="S6" s="456" t="s">
        <v>84</v>
      </c>
      <c r="T6" s="457"/>
      <c r="U6" s="458"/>
      <c r="V6" s="474" t="s">
        <v>85</v>
      </c>
      <c r="W6" s="474"/>
      <c r="X6" s="474"/>
      <c r="Y6" s="475" t="s">
        <v>86</v>
      </c>
      <c r="Z6" s="474"/>
      <c r="AA6" s="476"/>
      <c r="AB6" s="474" t="s">
        <v>87</v>
      </c>
      <c r="AC6" s="474"/>
      <c r="AD6" s="474"/>
      <c r="AE6" s="456" t="s">
        <v>88</v>
      </c>
      <c r="AF6" s="457"/>
      <c r="AG6" s="458"/>
      <c r="AH6" s="459" t="s">
        <v>89</v>
      </c>
      <c r="AI6" s="457"/>
      <c r="AJ6" s="460"/>
      <c r="AK6" s="456" t="s">
        <v>90</v>
      </c>
      <c r="AL6" s="457"/>
      <c r="AM6" s="458"/>
      <c r="AO6" s="461" t="s">
        <v>1</v>
      </c>
      <c r="AP6" s="463" t="s">
        <v>36</v>
      </c>
      <c r="AQ6" s="59"/>
      <c r="AR6" s="461" t="s">
        <v>1</v>
      </c>
      <c r="AS6" s="472" t="s">
        <v>36</v>
      </c>
      <c r="AT6"/>
      <c r="AU6" s="461" t="s">
        <v>1</v>
      </c>
      <c r="AV6" s="472" t="s">
        <v>36</v>
      </c>
    </row>
    <row r="7" spans="1:48" ht="15" thickBot="1" x14ac:dyDescent="0.4">
      <c r="A7" s="272" t="s">
        <v>91</v>
      </c>
      <c r="B7" s="274" t="s">
        <v>92</v>
      </c>
      <c r="C7" s="207"/>
      <c r="D7" s="258">
        <v>44927</v>
      </c>
      <c r="E7" s="259">
        <v>44958</v>
      </c>
      <c r="F7" s="260">
        <v>44986</v>
      </c>
      <c r="G7" s="261">
        <v>45017</v>
      </c>
      <c r="H7" s="262">
        <v>45047</v>
      </c>
      <c r="I7" s="263">
        <v>45078</v>
      </c>
      <c r="J7" s="261">
        <v>45108</v>
      </c>
      <c r="K7" s="262">
        <v>45139</v>
      </c>
      <c r="L7" s="264">
        <v>45170</v>
      </c>
      <c r="M7" s="265">
        <v>45200</v>
      </c>
      <c r="N7" s="262">
        <v>45231</v>
      </c>
      <c r="O7" s="263">
        <v>45261</v>
      </c>
      <c r="P7" s="261">
        <v>45292</v>
      </c>
      <c r="Q7" s="262">
        <v>45323</v>
      </c>
      <c r="R7" s="264">
        <v>45352</v>
      </c>
      <c r="S7" s="265">
        <v>45383</v>
      </c>
      <c r="T7" s="262">
        <v>45413</v>
      </c>
      <c r="U7" s="263">
        <v>45444</v>
      </c>
      <c r="V7" s="261">
        <v>45474</v>
      </c>
      <c r="W7" s="262">
        <v>45505</v>
      </c>
      <c r="X7" s="264">
        <v>45536</v>
      </c>
      <c r="Y7" s="265">
        <v>45566</v>
      </c>
      <c r="Z7" s="262">
        <v>45597</v>
      </c>
      <c r="AA7" s="263">
        <v>45627</v>
      </c>
      <c r="AB7" s="261">
        <v>45658</v>
      </c>
      <c r="AC7" s="262">
        <v>45689</v>
      </c>
      <c r="AD7" s="264">
        <v>45717</v>
      </c>
      <c r="AE7" s="265">
        <v>45748</v>
      </c>
      <c r="AF7" s="262">
        <v>45778</v>
      </c>
      <c r="AG7" s="263">
        <v>45809</v>
      </c>
      <c r="AH7" s="261">
        <v>45839</v>
      </c>
      <c r="AI7" s="262">
        <v>45870</v>
      </c>
      <c r="AJ7" s="264">
        <v>45901</v>
      </c>
      <c r="AK7" s="265">
        <v>45931</v>
      </c>
      <c r="AL7" s="262">
        <v>45962</v>
      </c>
      <c r="AM7" s="263">
        <v>45992</v>
      </c>
      <c r="AN7" s="2"/>
      <c r="AO7" s="462"/>
      <c r="AP7" s="464"/>
      <c r="AQ7" s="59"/>
      <c r="AR7" s="462"/>
      <c r="AS7" s="473"/>
      <c r="AT7"/>
      <c r="AU7" s="462"/>
      <c r="AV7" s="473"/>
    </row>
    <row r="8" spans="1:48" x14ac:dyDescent="0.3">
      <c r="A8" s="268" t="s">
        <v>93</v>
      </c>
      <c r="B8" s="361" t="e">
        <f>SUM(B9:B9)</f>
        <v>#REF!</v>
      </c>
      <c r="C8" s="2"/>
      <c r="D8" s="275" t="e">
        <f t="shared" ref="D8:AM8" si="0">SUM(D9:D9)</f>
        <v>#REF!</v>
      </c>
      <c r="E8" s="244" t="e">
        <f t="shared" si="0"/>
        <v>#REF!</v>
      </c>
      <c r="F8" s="245" t="e">
        <f t="shared" si="0"/>
        <v>#REF!</v>
      </c>
      <c r="G8" s="246" t="e">
        <f t="shared" si="0"/>
        <v>#REF!</v>
      </c>
      <c r="H8" s="244" t="e">
        <f t="shared" si="0"/>
        <v>#REF!</v>
      </c>
      <c r="I8" s="245" t="e">
        <f t="shared" si="0"/>
        <v>#REF!</v>
      </c>
      <c r="J8" s="246" t="e">
        <f t="shared" si="0"/>
        <v>#REF!</v>
      </c>
      <c r="K8" s="244" t="e">
        <f t="shared" si="0"/>
        <v>#REF!</v>
      </c>
      <c r="L8" s="247" t="e">
        <f t="shared" si="0"/>
        <v>#REF!</v>
      </c>
      <c r="M8" s="243" t="e">
        <f t="shared" si="0"/>
        <v>#REF!</v>
      </c>
      <c r="N8" s="244" t="e">
        <f t="shared" si="0"/>
        <v>#REF!</v>
      </c>
      <c r="O8" s="245" t="e">
        <f t="shared" si="0"/>
        <v>#REF!</v>
      </c>
      <c r="P8" s="246" t="e">
        <f t="shared" si="0"/>
        <v>#REF!</v>
      </c>
      <c r="Q8" s="244" t="e">
        <f t="shared" si="0"/>
        <v>#REF!</v>
      </c>
      <c r="R8" s="247" t="e">
        <f t="shared" si="0"/>
        <v>#REF!</v>
      </c>
      <c r="S8" s="243" t="e">
        <f t="shared" si="0"/>
        <v>#REF!</v>
      </c>
      <c r="T8" s="244" t="e">
        <f t="shared" si="0"/>
        <v>#REF!</v>
      </c>
      <c r="U8" s="245" t="e">
        <f t="shared" si="0"/>
        <v>#REF!</v>
      </c>
      <c r="V8" s="246" t="e">
        <f t="shared" si="0"/>
        <v>#REF!</v>
      </c>
      <c r="W8" s="244" t="e">
        <f t="shared" si="0"/>
        <v>#REF!</v>
      </c>
      <c r="X8" s="247" t="e">
        <f t="shared" si="0"/>
        <v>#REF!</v>
      </c>
      <c r="Y8" s="243" t="e">
        <f t="shared" si="0"/>
        <v>#REF!</v>
      </c>
      <c r="Z8" s="244" t="e">
        <f t="shared" si="0"/>
        <v>#REF!</v>
      </c>
      <c r="AA8" s="245" t="e">
        <f t="shared" si="0"/>
        <v>#REF!</v>
      </c>
      <c r="AB8" s="246" t="e">
        <f t="shared" si="0"/>
        <v>#REF!</v>
      </c>
      <c r="AC8" s="244" t="e">
        <f t="shared" si="0"/>
        <v>#REF!</v>
      </c>
      <c r="AD8" s="247" t="e">
        <f t="shared" si="0"/>
        <v>#REF!</v>
      </c>
      <c r="AE8" s="243" t="e">
        <f t="shared" si="0"/>
        <v>#REF!</v>
      </c>
      <c r="AF8" s="244" t="e">
        <f t="shared" si="0"/>
        <v>#REF!</v>
      </c>
      <c r="AG8" s="245" t="e">
        <f t="shared" si="0"/>
        <v>#REF!</v>
      </c>
      <c r="AH8" s="246" t="e">
        <f t="shared" si="0"/>
        <v>#REF!</v>
      </c>
      <c r="AI8" s="244" t="e">
        <f t="shared" si="0"/>
        <v>#REF!</v>
      </c>
      <c r="AJ8" s="247" t="e">
        <f t="shared" si="0"/>
        <v>#REF!</v>
      </c>
      <c r="AK8" s="243" t="e">
        <f t="shared" si="0"/>
        <v>#REF!</v>
      </c>
      <c r="AL8" s="244" t="e">
        <f t="shared" si="0"/>
        <v>#REF!</v>
      </c>
      <c r="AM8" s="245" t="e">
        <f t="shared" si="0"/>
        <v>#REF!</v>
      </c>
      <c r="AN8" s="2"/>
      <c r="AO8" s="215"/>
      <c r="AP8" s="218"/>
      <c r="AQ8" s="71"/>
      <c r="AR8" s="215" t="e">
        <f>AR9</f>
        <v>#REF!</v>
      </c>
      <c r="AS8" s="221" t="e">
        <f>AR8/B8</f>
        <v>#REF!</v>
      </c>
      <c r="AT8" s="224"/>
      <c r="AU8" s="215" t="e">
        <f>AU9</f>
        <v>#REF!</v>
      </c>
      <c r="AV8" s="226" t="e">
        <f>AU8/B8</f>
        <v>#REF!</v>
      </c>
    </row>
    <row r="9" spans="1:48" ht="13.5" thickBot="1" x14ac:dyDescent="0.35">
      <c r="A9" s="269" t="s">
        <v>94</v>
      </c>
      <c r="B9" s="362" t="e">
        <f>#REF!</f>
        <v>#REF!</v>
      </c>
      <c r="D9" s="276" t="e">
        <f>#REF!</f>
        <v>#REF!</v>
      </c>
      <c r="E9" s="228" t="e">
        <f>#REF!</f>
        <v>#REF!</v>
      </c>
      <c r="F9" s="229" t="e">
        <f>#REF!</f>
        <v>#REF!</v>
      </c>
      <c r="G9" s="234" t="e">
        <f>#REF!</f>
        <v>#REF!</v>
      </c>
      <c r="H9" s="228" t="e">
        <f>#REF!</f>
        <v>#REF!</v>
      </c>
      <c r="I9" s="229" t="e">
        <f>#REF!</f>
        <v>#REF!</v>
      </c>
      <c r="J9" s="234" t="e">
        <f>#REF!</f>
        <v>#REF!</v>
      </c>
      <c r="K9" s="228" t="e">
        <f>#REF!</f>
        <v>#REF!</v>
      </c>
      <c r="L9" s="233" t="e">
        <f>#REF!</f>
        <v>#REF!</v>
      </c>
      <c r="M9" s="232" t="e">
        <f>#REF!</f>
        <v>#REF!</v>
      </c>
      <c r="N9" s="228" t="e">
        <f>#REF!</f>
        <v>#REF!</v>
      </c>
      <c r="O9" s="229" t="e">
        <f>#REF!</f>
        <v>#REF!</v>
      </c>
      <c r="P9" s="234" t="e">
        <f>#REF!</f>
        <v>#REF!</v>
      </c>
      <c r="Q9" s="228" t="e">
        <f>#REF!</f>
        <v>#REF!</v>
      </c>
      <c r="R9" s="233" t="e">
        <f>#REF!</f>
        <v>#REF!</v>
      </c>
      <c r="S9" s="232" t="e">
        <f>#REF!</f>
        <v>#REF!</v>
      </c>
      <c r="T9" s="228" t="e">
        <f>#REF!</f>
        <v>#REF!</v>
      </c>
      <c r="U9" s="229" t="e">
        <f>#REF!</f>
        <v>#REF!</v>
      </c>
      <c r="V9" s="234" t="e">
        <f>#REF!</f>
        <v>#REF!</v>
      </c>
      <c r="W9" s="228" t="e">
        <f>#REF!</f>
        <v>#REF!</v>
      </c>
      <c r="X9" s="233" t="e">
        <f>#REF!</f>
        <v>#REF!</v>
      </c>
      <c r="Y9" s="232" t="e">
        <f>#REF!</f>
        <v>#REF!</v>
      </c>
      <c r="Z9" s="228" t="e">
        <f>#REF!</f>
        <v>#REF!</v>
      </c>
      <c r="AA9" s="229" t="e">
        <f>#REF!</f>
        <v>#REF!</v>
      </c>
      <c r="AB9" s="234" t="e">
        <f>#REF!</f>
        <v>#REF!</v>
      </c>
      <c r="AC9" s="228" t="e">
        <f>#REF!</f>
        <v>#REF!</v>
      </c>
      <c r="AD9" s="233" t="e">
        <f>#REF!</f>
        <v>#REF!</v>
      </c>
      <c r="AE9" s="232" t="e">
        <f>#REF!</f>
        <v>#REF!</v>
      </c>
      <c r="AF9" s="228" t="e">
        <f>#REF!</f>
        <v>#REF!</v>
      </c>
      <c r="AG9" s="229" t="e">
        <f>#REF!</f>
        <v>#REF!</v>
      </c>
      <c r="AH9" s="234" t="e">
        <f>#REF!</f>
        <v>#REF!</v>
      </c>
      <c r="AI9" s="228" t="e">
        <f>#REF!</f>
        <v>#REF!</v>
      </c>
      <c r="AJ9" s="233" t="e">
        <f>#REF!</f>
        <v>#REF!</v>
      </c>
      <c r="AK9" s="232" t="e">
        <f>#REF!</f>
        <v>#REF!</v>
      </c>
      <c r="AL9" s="228" t="e">
        <f>#REF!</f>
        <v>#REF!</v>
      </c>
      <c r="AM9" s="229" t="e">
        <f>#REF!</f>
        <v>#REF!</v>
      </c>
      <c r="AN9" s="2"/>
      <c r="AO9" s="214"/>
      <c r="AP9" s="217"/>
      <c r="AQ9" s="71"/>
      <c r="AR9" s="214" t="e">
        <f>SUM(D9:AM9)</f>
        <v>#REF!</v>
      </c>
      <c r="AS9" s="220" t="e">
        <f>AR9/B9</f>
        <v>#REF!</v>
      </c>
      <c r="AT9" s="223"/>
      <c r="AU9" s="214" t="e">
        <f>AO9+AR9</f>
        <v>#REF!</v>
      </c>
      <c r="AV9" s="225" t="e">
        <f>AU9/B9</f>
        <v>#REF!</v>
      </c>
    </row>
    <row r="10" spans="1:48" x14ac:dyDescent="0.3">
      <c r="A10" s="266" t="s">
        <v>37</v>
      </c>
      <c r="B10" s="363" t="e">
        <f>B11</f>
        <v>#REF!</v>
      </c>
      <c r="D10" s="278" t="e">
        <f>D11</f>
        <v>#REF!</v>
      </c>
      <c r="E10" s="281" t="e">
        <f t="shared" ref="E10:AM10" si="1">E11</f>
        <v>#REF!</v>
      </c>
      <c r="F10" s="282" t="e">
        <f t="shared" si="1"/>
        <v>#REF!</v>
      </c>
      <c r="G10" s="283" t="e">
        <f t="shared" si="1"/>
        <v>#REF!</v>
      </c>
      <c r="H10" s="281" t="e">
        <f t="shared" si="1"/>
        <v>#REF!</v>
      </c>
      <c r="I10" s="282" t="e">
        <f t="shared" si="1"/>
        <v>#REF!</v>
      </c>
      <c r="J10" s="283" t="e">
        <f t="shared" si="1"/>
        <v>#REF!</v>
      </c>
      <c r="K10" s="281" t="e">
        <f t="shared" si="1"/>
        <v>#REF!</v>
      </c>
      <c r="L10" s="284" t="e">
        <f t="shared" si="1"/>
        <v>#REF!</v>
      </c>
      <c r="M10" s="285" t="e">
        <f t="shared" si="1"/>
        <v>#REF!</v>
      </c>
      <c r="N10" s="281" t="e">
        <f t="shared" si="1"/>
        <v>#REF!</v>
      </c>
      <c r="O10" s="282" t="e">
        <f t="shared" si="1"/>
        <v>#REF!</v>
      </c>
      <c r="P10" s="283" t="e">
        <f t="shared" si="1"/>
        <v>#REF!</v>
      </c>
      <c r="Q10" s="281" t="e">
        <f t="shared" si="1"/>
        <v>#REF!</v>
      </c>
      <c r="R10" s="284" t="e">
        <f t="shared" si="1"/>
        <v>#REF!</v>
      </c>
      <c r="S10" s="285" t="e">
        <f t="shared" si="1"/>
        <v>#REF!</v>
      </c>
      <c r="T10" s="281" t="e">
        <f t="shared" si="1"/>
        <v>#REF!</v>
      </c>
      <c r="U10" s="282" t="e">
        <f t="shared" si="1"/>
        <v>#REF!</v>
      </c>
      <c r="V10" s="283" t="e">
        <f t="shared" si="1"/>
        <v>#REF!</v>
      </c>
      <c r="W10" s="281" t="e">
        <f t="shared" si="1"/>
        <v>#REF!</v>
      </c>
      <c r="X10" s="284" t="e">
        <f t="shared" si="1"/>
        <v>#REF!</v>
      </c>
      <c r="Y10" s="285" t="e">
        <f t="shared" si="1"/>
        <v>#REF!</v>
      </c>
      <c r="Z10" s="281" t="e">
        <f t="shared" si="1"/>
        <v>#REF!</v>
      </c>
      <c r="AA10" s="282" t="e">
        <f t="shared" si="1"/>
        <v>#REF!</v>
      </c>
      <c r="AB10" s="283" t="e">
        <f t="shared" si="1"/>
        <v>#REF!</v>
      </c>
      <c r="AC10" s="281" t="e">
        <f t="shared" si="1"/>
        <v>#REF!</v>
      </c>
      <c r="AD10" s="284" t="e">
        <f t="shared" si="1"/>
        <v>#REF!</v>
      </c>
      <c r="AE10" s="285" t="e">
        <f t="shared" si="1"/>
        <v>#REF!</v>
      </c>
      <c r="AF10" s="281" t="e">
        <f t="shared" si="1"/>
        <v>#REF!</v>
      </c>
      <c r="AG10" s="282" t="e">
        <f t="shared" si="1"/>
        <v>#REF!</v>
      </c>
      <c r="AH10" s="283" t="e">
        <f t="shared" si="1"/>
        <v>#REF!</v>
      </c>
      <c r="AI10" s="281" t="e">
        <f t="shared" si="1"/>
        <v>#REF!</v>
      </c>
      <c r="AJ10" s="284" t="e">
        <f t="shared" si="1"/>
        <v>#REF!</v>
      </c>
      <c r="AK10" s="285" t="e">
        <f t="shared" si="1"/>
        <v>#REF!</v>
      </c>
      <c r="AL10" s="281" t="e">
        <f t="shared" si="1"/>
        <v>#REF!</v>
      </c>
      <c r="AM10" s="286" t="e">
        <f t="shared" si="1"/>
        <v>#REF!</v>
      </c>
      <c r="AN10" s="2"/>
      <c r="AO10" s="214"/>
      <c r="AP10" s="217"/>
      <c r="AQ10" s="71"/>
      <c r="AR10" s="214"/>
      <c r="AS10" s="220"/>
      <c r="AT10" s="223"/>
      <c r="AU10" s="214"/>
      <c r="AV10" s="225"/>
    </row>
    <row r="11" spans="1:48" ht="13.5" thickBot="1" x14ac:dyDescent="0.35">
      <c r="A11" s="279" t="s">
        <v>95</v>
      </c>
      <c r="B11" s="364" t="e">
        <f>#REF!</f>
        <v>#REF!</v>
      </c>
      <c r="D11" s="280" t="e">
        <f>#REF!</f>
        <v>#REF!</v>
      </c>
      <c r="E11" s="287" t="e">
        <f>#REF!</f>
        <v>#REF!</v>
      </c>
      <c r="F11" s="288" t="e">
        <f>#REF!</f>
        <v>#REF!</v>
      </c>
      <c r="G11" s="289" t="e">
        <f>#REF!</f>
        <v>#REF!</v>
      </c>
      <c r="H11" s="287" t="e">
        <f>#REF!</f>
        <v>#REF!</v>
      </c>
      <c r="I11" s="288" t="e">
        <f>#REF!</f>
        <v>#REF!</v>
      </c>
      <c r="J11" s="289" t="e">
        <f>#REF!</f>
        <v>#REF!</v>
      </c>
      <c r="K11" s="287" t="e">
        <f>#REF!</f>
        <v>#REF!</v>
      </c>
      <c r="L11" s="290" t="e">
        <f>#REF!</f>
        <v>#REF!</v>
      </c>
      <c r="M11" s="291" t="e">
        <f>#REF!</f>
        <v>#REF!</v>
      </c>
      <c r="N11" s="287" t="e">
        <f>#REF!</f>
        <v>#REF!</v>
      </c>
      <c r="O11" s="288" t="e">
        <f>#REF!</f>
        <v>#REF!</v>
      </c>
      <c r="P11" s="289" t="e">
        <f>#REF!</f>
        <v>#REF!</v>
      </c>
      <c r="Q11" s="287" t="e">
        <f>#REF!</f>
        <v>#REF!</v>
      </c>
      <c r="R11" s="290" t="e">
        <f>#REF!</f>
        <v>#REF!</v>
      </c>
      <c r="S11" s="291" t="e">
        <f>#REF!</f>
        <v>#REF!</v>
      </c>
      <c r="T11" s="287" t="e">
        <f>#REF!</f>
        <v>#REF!</v>
      </c>
      <c r="U11" s="288" t="e">
        <f>#REF!</f>
        <v>#REF!</v>
      </c>
      <c r="V11" s="289" t="e">
        <f>#REF!</f>
        <v>#REF!</v>
      </c>
      <c r="W11" s="287" t="e">
        <f>#REF!</f>
        <v>#REF!</v>
      </c>
      <c r="X11" s="290" t="e">
        <f>#REF!</f>
        <v>#REF!</v>
      </c>
      <c r="Y11" s="291" t="e">
        <f>#REF!</f>
        <v>#REF!</v>
      </c>
      <c r="Z11" s="287" t="e">
        <f>#REF!</f>
        <v>#REF!</v>
      </c>
      <c r="AA11" s="288" t="e">
        <f>#REF!</f>
        <v>#REF!</v>
      </c>
      <c r="AB11" s="289" t="e">
        <f>#REF!</f>
        <v>#REF!</v>
      </c>
      <c r="AC11" s="287" t="e">
        <f>#REF!</f>
        <v>#REF!</v>
      </c>
      <c r="AD11" s="290" t="e">
        <f>#REF!</f>
        <v>#REF!</v>
      </c>
      <c r="AE11" s="291" t="e">
        <f>#REF!</f>
        <v>#REF!</v>
      </c>
      <c r="AF11" s="287" t="e">
        <f>#REF!</f>
        <v>#REF!</v>
      </c>
      <c r="AG11" s="288" t="e">
        <f>#REF!</f>
        <v>#REF!</v>
      </c>
      <c r="AH11" s="289" t="e">
        <f>#REF!</f>
        <v>#REF!</v>
      </c>
      <c r="AI11" s="287" t="e">
        <f>#REF!</f>
        <v>#REF!</v>
      </c>
      <c r="AJ11" s="290" t="e">
        <f>#REF!</f>
        <v>#REF!</v>
      </c>
      <c r="AK11" s="291" t="e">
        <f>#REF!</f>
        <v>#REF!</v>
      </c>
      <c r="AL11" s="287" t="e">
        <f>#REF!</f>
        <v>#REF!</v>
      </c>
      <c r="AM11" s="292" t="e">
        <f>#REF!</f>
        <v>#REF!</v>
      </c>
      <c r="AN11" s="2"/>
      <c r="AO11" s="214"/>
      <c r="AP11" s="217"/>
      <c r="AQ11" s="71"/>
      <c r="AR11" s="214"/>
      <c r="AS11" s="220"/>
      <c r="AT11" s="223"/>
      <c r="AU11" s="214"/>
      <c r="AV11" s="225"/>
    </row>
    <row r="12" spans="1:48" x14ac:dyDescent="0.3">
      <c r="A12" s="266" t="s">
        <v>38</v>
      </c>
      <c r="B12" s="365" t="e">
        <f>SUM(B13:B15)</f>
        <v>#REF!</v>
      </c>
      <c r="C12" s="2"/>
      <c r="D12" s="277" t="e">
        <f>SUM(D13:D15)</f>
        <v>#REF!</v>
      </c>
      <c r="E12" s="254" t="e">
        <f t="shared" ref="E12:AM12" si="2">SUM(E13:E15)</f>
        <v>#REF!</v>
      </c>
      <c r="F12" s="255" t="e">
        <f t="shared" si="2"/>
        <v>#REF!</v>
      </c>
      <c r="G12" s="256" t="e">
        <f t="shared" si="2"/>
        <v>#REF!</v>
      </c>
      <c r="H12" s="254" t="e">
        <f t="shared" si="2"/>
        <v>#REF!</v>
      </c>
      <c r="I12" s="255" t="e">
        <f t="shared" si="2"/>
        <v>#REF!</v>
      </c>
      <c r="J12" s="256" t="e">
        <f t="shared" si="2"/>
        <v>#REF!</v>
      </c>
      <c r="K12" s="254" t="e">
        <f t="shared" si="2"/>
        <v>#REF!</v>
      </c>
      <c r="L12" s="257" t="e">
        <f t="shared" si="2"/>
        <v>#REF!</v>
      </c>
      <c r="M12" s="253" t="e">
        <f t="shared" si="2"/>
        <v>#REF!</v>
      </c>
      <c r="N12" s="254" t="e">
        <f t="shared" si="2"/>
        <v>#REF!</v>
      </c>
      <c r="O12" s="255" t="e">
        <f t="shared" si="2"/>
        <v>#REF!</v>
      </c>
      <c r="P12" s="256" t="e">
        <f t="shared" si="2"/>
        <v>#REF!</v>
      </c>
      <c r="Q12" s="254" t="e">
        <f t="shared" si="2"/>
        <v>#REF!</v>
      </c>
      <c r="R12" s="257" t="e">
        <f t="shared" si="2"/>
        <v>#REF!</v>
      </c>
      <c r="S12" s="253" t="e">
        <f t="shared" si="2"/>
        <v>#REF!</v>
      </c>
      <c r="T12" s="254" t="e">
        <f t="shared" si="2"/>
        <v>#REF!</v>
      </c>
      <c r="U12" s="255" t="e">
        <f t="shared" si="2"/>
        <v>#REF!</v>
      </c>
      <c r="V12" s="256" t="e">
        <f t="shared" si="2"/>
        <v>#REF!</v>
      </c>
      <c r="W12" s="254" t="e">
        <f t="shared" si="2"/>
        <v>#REF!</v>
      </c>
      <c r="X12" s="257" t="e">
        <f t="shared" si="2"/>
        <v>#REF!</v>
      </c>
      <c r="Y12" s="253" t="e">
        <f t="shared" si="2"/>
        <v>#REF!</v>
      </c>
      <c r="Z12" s="254" t="e">
        <f t="shared" si="2"/>
        <v>#REF!</v>
      </c>
      <c r="AA12" s="255" t="e">
        <f t="shared" si="2"/>
        <v>#REF!</v>
      </c>
      <c r="AB12" s="256" t="e">
        <f t="shared" si="2"/>
        <v>#REF!</v>
      </c>
      <c r="AC12" s="254" t="e">
        <f t="shared" si="2"/>
        <v>#REF!</v>
      </c>
      <c r="AD12" s="257" t="e">
        <f t="shared" si="2"/>
        <v>#REF!</v>
      </c>
      <c r="AE12" s="253" t="e">
        <f t="shared" si="2"/>
        <v>#REF!</v>
      </c>
      <c r="AF12" s="254" t="e">
        <f t="shared" si="2"/>
        <v>#REF!</v>
      </c>
      <c r="AG12" s="255" t="e">
        <f t="shared" si="2"/>
        <v>#REF!</v>
      </c>
      <c r="AH12" s="256" t="e">
        <f t="shared" si="2"/>
        <v>#REF!</v>
      </c>
      <c r="AI12" s="254" t="e">
        <f t="shared" si="2"/>
        <v>#REF!</v>
      </c>
      <c r="AJ12" s="257" t="e">
        <f t="shared" si="2"/>
        <v>#REF!</v>
      </c>
      <c r="AK12" s="253" t="e">
        <f t="shared" si="2"/>
        <v>#REF!</v>
      </c>
      <c r="AL12" s="254" t="e">
        <f t="shared" si="2"/>
        <v>#REF!</v>
      </c>
      <c r="AM12" s="255" t="e">
        <f t="shared" si="2"/>
        <v>#REF!</v>
      </c>
      <c r="AN12" s="2"/>
      <c r="AO12" s="215"/>
      <c r="AP12" s="218"/>
      <c r="AQ12" s="71"/>
      <c r="AR12" s="215" t="e">
        <f>SUM(AR13:AR15)</f>
        <v>#REF!</v>
      </c>
      <c r="AS12" s="221" t="e">
        <f>AR12/B12</f>
        <v>#REF!</v>
      </c>
      <c r="AT12" s="224"/>
      <c r="AU12" s="215" t="e">
        <f>SUM(AU13:AU15)</f>
        <v>#REF!</v>
      </c>
      <c r="AV12" s="226" t="e">
        <f>AU12/B12</f>
        <v>#REF!</v>
      </c>
    </row>
    <row r="13" spans="1:48" x14ac:dyDescent="0.3">
      <c r="A13" s="294" t="s">
        <v>96</v>
      </c>
      <c r="B13" s="362" t="e">
        <f>#REF!</f>
        <v>#REF!</v>
      </c>
      <c r="D13" s="276" t="e">
        <f>#REF!</f>
        <v>#REF!</v>
      </c>
      <c r="E13" s="228" t="e">
        <f>#REF!</f>
        <v>#REF!</v>
      </c>
      <c r="F13" s="229" t="e">
        <f>#REF!</f>
        <v>#REF!</v>
      </c>
      <c r="G13" s="234" t="e">
        <f>#REF!</f>
        <v>#REF!</v>
      </c>
      <c r="H13" s="228" t="e">
        <f>#REF!</f>
        <v>#REF!</v>
      </c>
      <c r="I13" s="229" t="e">
        <f>#REF!</f>
        <v>#REF!</v>
      </c>
      <c r="J13" s="234" t="e">
        <f>#REF!</f>
        <v>#REF!</v>
      </c>
      <c r="K13" s="228" t="e">
        <f>#REF!</f>
        <v>#REF!</v>
      </c>
      <c r="L13" s="233" t="e">
        <f>#REF!</f>
        <v>#REF!</v>
      </c>
      <c r="M13" s="232" t="e">
        <f>#REF!</f>
        <v>#REF!</v>
      </c>
      <c r="N13" s="228" t="e">
        <f>#REF!</f>
        <v>#REF!</v>
      </c>
      <c r="O13" s="229" t="e">
        <f>#REF!</f>
        <v>#REF!</v>
      </c>
      <c r="P13" s="234" t="e">
        <f>#REF!</f>
        <v>#REF!</v>
      </c>
      <c r="Q13" s="228" t="e">
        <f>#REF!</f>
        <v>#REF!</v>
      </c>
      <c r="R13" s="233" t="e">
        <f>#REF!</f>
        <v>#REF!</v>
      </c>
      <c r="S13" s="232" t="e">
        <f>#REF!</f>
        <v>#REF!</v>
      </c>
      <c r="T13" s="228" t="e">
        <f>#REF!</f>
        <v>#REF!</v>
      </c>
      <c r="U13" s="229" t="e">
        <f>#REF!</f>
        <v>#REF!</v>
      </c>
      <c r="V13" s="234" t="e">
        <f>#REF!</f>
        <v>#REF!</v>
      </c>
      <c r="W13" s="228" t="e">
        <f>#REF!</f>
        <v>#REF!</v>
      </c>
      <c r="X13" s="233" t="e">
        <f>#REF!</f>
        <v>#REF!</v>
      </c>
      <c r="Y13" s="232" t="e">
        <f>#REF!</f>
        <v>#REF!</v>
      </c>
      <c r="Z13" s="228" t="e">
        <f>#REF!</f>
        <v>#REF!</v>
      </c>
      <c r="AA13" s="229" t="e">
        <f>#REF!</f>
        <v>#REF!</v>
      </c>
      <c r="AB13" s="234" t="e">
        <f>#REF!</f>
        <v>#REF!</v>
      </c>
      <c r="AC13" s="228" t="e">
        <f>#REF!</f>
        <v>#REF!</v>
      </c>
      <c r="AD13" s="233" t="e">
        <f>#REF!</f>
        <v>#REF!</v>
      </c>
      <c r="AE13" s="232" t="e">
        <f>#REF!</f>
        <v>#REF!</v>
      </c>
      <c r="AF13" s="228" t="e">
        <f>#REF!</f>
        <v>#REF!</v>
      </c>
      <c r="AG13" s="229" t="e">
        <f>#REF!</f>
        <v>#REF!</v>
      </c>
      <c r="AH13" s="234" t="e">
        <f>#REF!</f>
        <v>#REF!</v>
      </c>
      <c r="AI13" s="228" t="e">
        <f>#REF!</f>
        <v>#REF!</v>
      </c>
      <c r="AJ13" s="233" t="e">
        <f>#REF!</f>
        <v>#REF!</v>
      </c>
      <c r="AK13" s="232" t="e">
        <f>#REF!</f>
        <v>#REF!</v>
      </c>
      <c r="AL13" s="228" t="e">
        <f>#REF!</f>
        <v>#REF!</v>
      </c>
      <c r="AM13" s="229" t="e">
        <f>#REF!</f>
        <v>#REF!</v>
      </c>
      <c r="AO13" s="214"/>
      <c r="AP13" s="217"/>
      <c r="AR13" s="214" t="e">
        <f t="shared" ref="AR13:AR15" si="3">SUM(D13:AM13)</f>
        <v>#REF!</v>
      </c>
      <c r="AS13" s="220" t="e">
        <f t="shared" ref="AS13:AS23" si="4">AR13/B13</f>
        <v>#REF!</v>
      </c>
      <c r="AT13" s="223"/>
      <c r="AU13" s="214" t="e">
        <f>AO13+AR13</f>
        <v>#REF!</v>
      </c>
      <c r="AV13" s="225" t="e">
        <f t="shared" ref="AV13:AV15" si="5">AU13/B13</f>
        <v>#REF!</v>
      </c>
    </row>
    <row r="14" spans="1:48" x14ac:dyDescent="0.3">
      <c r="A14" s="294" t="s">
        <v>97</v>
      </c>
      <c r="B14" s="362" t="e">
        <f>#REF!</f>
        <v>#REF!</v>
      </c>
      <c r="D14" s="276" t="e">
        <f>#REF!</f>
        <v>#REF!</v>
      </c>
      <c r="E14" s="228" t="e">
        <f>#REF!</f>
        <v>#REF!</v>
      </c>
      <c r="F14" s="229" t="e">
        <f>#REF!</f>
        <v>#REF!</v>
      </c>
      <c r="G14" s="234" t="e">
        <f>#REF!</f>
        <v>#REF!</v>
      </c>
      <c r="H14" s="228" t="e">
        <f>#REF!</f>
        <v>#REF!</v>
      </c>
      <c r="I14" s="229" t="e">
        <f>#REF!</f>
        <v>#REF!</v>
      </c>
      <c r="J14" s="234" t="e">
        <f>#REF!</f>
        <v>#REF!</v>
      </c>
      <c r="K14" s="228" t="e">
        <f>#REF!</f>
        <v>#REF!</v>
      </c>
      <c r="L14" s="233" t="e">
        <f>#REF!</f>
        <v>#REF!</v>
      </c>
      <c r="M14" s="232" t="e">
        <f>#REF!</f>
        <v>#REF!</v>
      </c>
      <c r="N14" s="228" t="e">
        <f>#REF!</f>
        <v>#REF!</v>
      </c>
      <c r="O14" s="229" t="e">
        <f>#REF!</f>
        <v>#REF!</v>
      </c>
      <c r="P14" s="234" t="e">
        <f>#REF!</f>
        <v>#REF!</v>
      </c>
      <c r="Q14" s="228" t="e">
        <f>#REF!</f>
        <v>#REF!</v>
      </c>
      <c r="R14" s="233" t="e">
        <f>#REF!</f>
        <v>#REF!</v>
      </c>
      <c r="S14" s="232" t="e">
        <f>#REF!</f>
        <v>#REF!</v>
      </c>
      <c r="T14" s="228" t="e">
        <f>#REF!</f>
        <v>#REF!</v>
      </c>
      <c r="U14" s="229" t="e">
        <f>#REF!</f>
        <v>#REF!</v>
      </c>
      <c r="V14" s="234" t="e">
        <f>#REF!</f>
        <v>#REF!</v>
      </c>
      <c r="W14" s="228" t="e">
        <f>#REF!</f>
        <v>#REF!</v>
      </c>
      <c r="X14" s="233" t="e">
        <f>#REF!</f>
        <v>#REF!</v>
      </c>
      <c r="Y14" s="232" t="e">
        <f>#REF!</f>
        <v>#REF!</v>
      </c>
      <c r="Z14" s="228" t="e">
        <f>#REF!</f>
        <v>#REF!</v>
      </c>
      <c r="AA14" s="229" t="e">
        <f>#REF!</f>
        <v>#REF!</v>
      </c>
      <c r="AB14" s="234" t="e">
        <f>#REF!</f>
        <v>#REF!</v>
      </c>
      <c r="AC14" s="228" t="e">
        <f>#REF!</f>
        <v>#REF!</v>
      </c>
      <c r="AD14" s="233" t="e">
        <f>#REF!</f>
        <v>#REF!</v>
      </c>
      <c r="AE14" s="232" t="e">
        <f>#REF!</f>
        <v>#REF!</v>
      </c>
      <c r="AF14" s="228" t="e">
        <f>#REF!</f>
        <v>#REF!</v>
      </c>
      <c r="AG14" s="229" t="e">
        <f>#REF!</f>
        <v>#REF!</v>
      </c>
      <c r="AH14" s="234" t="e">
        <f>#REF!</f>
        <v>#REF!</v>
      </c>
      <c r="AI14" s="228" t="e">
        <f>#REF!</f>
        <v>#REF!</v>
      </c>
      <c r="AJ14" s="233" t="e">
        <f>#REF!</f>
        <v>#REF!</v>
      </c>
      <c r="AK14" s="232" t="e">
        <f>#REF!</f>
        <v>#REF!</v>
      </c>
      <c r="AL14" s="228" t="e">
        <f>#REF!</f>
        <v>#REF!</v>
      </c>
      <c r="AM14" s="229" t="e">
        <f>#REF!</f>
        <v>#REF!</v>
      </c>
      <c r="AO14" s="214"/>
      <c r="AP14" s="217"/>
      <c r="AR14" s="214" t="e">
        <f t="shared" si="3"/>
        <v>#REF!</v>
      </c>
      <c r="AS14" s="220" t="e">
        <f t="shared" si="4"/>
        <v>#REF!</v>
      </c>
      <c r="AT14" s="223"/>
      <c r="AU14" s="214" t="e">
        <f>AO14+AR14</f>
        <v>#REF!</v>
      </c>
      <c r="AV14" s="225" t="e">
        <f t="shared" si="5"/>
        <v>#REF!</v>
      </c>
    </row>
    <row r="15" spans="1:48" ht="13.5" thickBot="1" x14ac:dyDescent="0.35">
      <c r="A15" s="295" t="s">
        <v>98</v>
      </c>
      <c r="B15" s="364" t="e">
        <f>#REF!</f>
        <v>#REF!</v>
      </c>
      <c r="D15" s="276" t="e">
        <f>#REF!</f>
        <v>#REF!</v>
      </c>
      <c r="E15" s="236" t="e">
        <f>#REF!</f>
        <v>#REF!</v>
      </c>
      <c r="F15" s="230" t="e">
        <f>#REF!</f>
        <v>#REF!</v>
      </c>
      <c r="G15" s="238" t="e">
        <f>#REF!</f>
        <v>#REF!</v>
      </c>
      <c r="H15" s="236" t="e">
        <f>#REF!</f>
        <v>#REF!</v>
      </c>
      <c r="I15" s="230" t="e">
        <f>#REF!</f>
        <v>#REF!</v>
      </c>
      <c r="J15" s="238" t="e">
        <f>#REF!</f>
        <v>#REF!</v>
      </c>
      <c r="K15" s="236" t="e">
        <f>#REF!</f>
        <v>#REF!</v>
      </c>
      <c r="L15" s="237" t="e">
        <f>#REF!</f>
        <v>#REF!</v>
      </c>
      <c r="M15" s="235" t="e">
        <f>#REF!</f>
        <v>#REF!</v>
      </c>
      <c r="N15" s="236" t="e">
        <f>#REF!</f>
        <v>#REF!</v>
      </c>
      <c r="O15" s="230" t="e">
        <f>#REF!</f>
        <v>#REF!</v>
      </c>
      <c r="P15" s="238" t="e">
        <f>#REF!</f>
        <v>#REF!</v>
      </c>
      <c r="Q15" s="236" t="e">
        <f>#REF!</f>
        <v>#REF!</v>
      </c>
      <c r="R15" s="237" t="e">
        <f>#REF!</f>
        <v>#REF!</v>
      </c>
      <c r="S15" s="235" t="e">
        <f>#REF!</f>
        <v>#REF!</v>
      </c>
      <c r="T15" s="236" t="e">
        <f>#REF!</f>
        <v>#REF!</v>
      </c>
      <c r="U15" s="230" t="e">
        <f>#REF!</f>
        <v>#REF!</v>
      </c>
      <c r="V15" s="238" t="e">
        <f>#REF!</f>
        <v>#REF!</v>
      </c>
      <c r="W15" s="236" t="e">
        <f>#REF!</f>
        <v>#REF!</v>
      </c>
      <c r="X15" s="237" t="e">
        <f>#REF!</f>
        <v>#REF!</v>
      </c>
      <c r="Y15" s="235" t="e">
        <f>#REF!</f>
        <v>#REF!</v>
      </c>
      <c r="Z15" s="236" t="e">
        <f>#REF!</f>
        <v>#REF!</v>
      </c>
      <c r="AA15" s="230" t="e">
        <f>#REF!</f>
        <v>#REF!</v>
      </c>
      <c r="AB15" s="238" t="e">
        <f>#REF!</f>
        <v>#REF!</v>
      </c>
      <c r="AC15" s="236" t="e">
        <f>#REF!</f>
        <v>#REF!</v>
      </c>
      <c r="AD15" s="237" t="e">
        <f>#REF!</f>
        <v>#REF!</v>
      </c>
      <c r="AE15" s="235" t="e">
        <f>#REF!</f>
        <v>#REF!</v>
      </c>
      <c r="AF15" s="236" t="e">
        <f>#REF!</f>
        <v>#REF!</v>
      </c>
      <c r="AG15" s="230" t="e">
        <f>#REF!</f>
        <v>#REF!</v>
      </c>
      <c r="AH15" s="238" t="e">
        <f>#REF!</f>
        <v>#REF!</v>
      </c>
      <c r="AI15" s="236" t="e">
        <f>#REF!</f>
        <v>#REF!</v>
      </c>
      <c r="AJ15" s="237" t="e">
        <f>#REF!</f>
        <v>#REF!</v>
      </c>
      <c r="AK15" s="235" t="e">
        <f>#REF!</f>
        <v>#REF!</v>
      </c>
      <c r="AL15" s="236" t="e">
        <f>#REF!</f>
        <v>#REF!</v>
      </c>
      <c r="AM15" s="230" t="e">
        <f>#REF!</f>
        <v>#REF!</v>
      </c>
      <c r="AN15" s="2"/>
      <c r="AO15" s="214"/>
      <c r="AP15" s="217"/>
      <c r="AQ15" s="71"/>
      <c r="AR15" s="214" t="e">
        <f t="shared" si="3"/>
        <v>#REF!</v>
      </c>
      <c r="AS15" s="220" t="e">
        <f t="shared" si="4"/>
        <v>#REF!</v>
      </c>
      <c r="AT15" s="223"/>
      <c r="AU15" s="214" t="e">
        <f>AO15+AR15</f>
        <v>#REF!</v>
      </c>
      <c r="AV15" s="225" t="e">
        <f t="shared" si="5"/>
        <v>#REF!</v>
      </c>
    </row>
    <row r="16" spans="1:48" x14ac:dyDescent="0.3">
      <c r="A16" s="296" t="s">
        <v>39</v>
      </c>
      <c r="B16" s="365" t="e">
        <f>SUM(B17:B17)</f>
        <v>#REF!</v>
      </c>
      <c r="C16" s="2"/>
      <c r="D16" s="275" t="e">
        <f>SUM(D17:D17)</f>
        <v>#REF!</v>
      </c>
      <c r="E16" s="254" t="e">
        <f t="shared" ref="E16:AM16" si="6">SUM(E17:E17)</f>
        <v>#REF!</v>
      </c>
      <c r="F16" s="255" t="e">
        <f t="shared" si="6"/>
        <v>#REF!</v>
      </c>
      <c r="G16" s="256" t="e">
        <f t="shared" si="6"/>
        <v>#REF!</v>
      </c>
      <c r="H16" s="254" t="e">
        <f t="shared" si="6"/>
        <v>#REF!</v>
      </c>
      <c r="I16" s="255" t="e">
        <f t="shared" si="6"/>
        <v>#REF!</v>
      </c>
      <c r="J16" s="256" t="e">
        <f t="shared" si="6"/>
        <v>#REF!</v>
      </c>
      <c r="K16" s="254" t="e">
        <f t="shared" si="6"/>
        <v>#REF!</v>
      </c>
      <c r="L16" s="257" t="e">
        <f t="shared" si="6"/>
        <v>#REF!</v>
      </c>
      <c r="M16" s="253" t="e">
        <f t="shared" si="6"/>
        <v>#REF!</v>
      </c>
      <c r="N16" s="254" t="e">
        <f t="shared" si="6"/>
        <v>#REF!</v>
      </c>
      <c r="O16" s="255" t="e">
        <f t="shared" si="6"/>
        <v>#REF!</v>
      </c>
      <c r="P16" s="256" t="e">
        <f t="shared" si="6"/>
        <v>#REF!</v>
      </c>
      <c r="Q16" s="254" t="e">
        <f t="shared" si="6"/>
        <v>#REF!</v>
      </c>
      <c r="R16" s="257" t="e">
        <f t="shared" si="6"/>
        <v>#REF!</v>
      </c>
      <c r="S16" s="253" t="e">
        <f t="shared" si="6"/>
        <v>#REF!</v>
      </c>
      <c r="T16" s="254" t="e">
        <f t="shared" si="6"/>
        <v>#REF!</v>
      </c>
      <c r="U16" s="255" t="e">
        <f t="shared" si="6"/>
        <v>#REF!</v>
      </c>
      <c r="V16" s="256" t="e">
        <f t="shared" si="6"/>
        <v>#REF!</v>
      </c>
      <c r="W16" s="254" t="e">
        <f t="shared" si="6"/>
        <v>#REF!</v>
      </c>
      <c r="X16" s="257" t="e">
        <f t="shared" si="6"/>
        <v>#REF!</v>
      </c>
      <c r="Y16" s="253" t="e">
        <f t="shared" si="6"/>
        <v>#REF!</v>
      </c>
      <c r="Z16" s="254" t="e">
        <f t="shared" si="6"/>
        <v>#REF!</v>
      </c>
      <c r="AA16" s="255" t="e">
        <f t="shared" si="6"/>
        <v>#REF!</v>
      </c>
      <c r="AB16" s="256" t="e">
        <f t="shared" si="6"/>
        <v>#REF!</v>
      </c>
      <c r="AC16" s="254" t="e">
        <f t="shared" si="6"/>
        <v>#REF!</v>
      </c>
      <c r="AD16" s="257" t="e">
        <f t="shared" si="6"/>
        <v>#REF!</v>
      </c>
      <c r="AE16" s="253" t="e">
        <f t="shared" si="6"/>
        <v>#REF!</v>
      </c>
      <c r="AF16" s="254" t="e">
        <f t="shared" si="6"/>
        <v>#REF!</v>
      </c>
      <c r="AG16" s="255" t="e">
        <f t="shared" si="6"/>
        <v>#REF!</v>
      </c>
      <c r="AH16" s="256" t="e">
        <f t="shared" si="6"/>
        <v>#REF!</v>
      </c>
      <c r="AI16" s="254" t="e">
        <f t="shared" si="6"/>
        <v>#REF!</v>
      </c>
      <c r="AJ16" s="257" t="e">
        <f t="shared" si="6"/>
        <v>#REF!</v>
      </c>
      <c r="AK16" s="253" t="e">
        <f t="shared" si="6"/>
        <v>#REF!</v>
      </c>
      <c r="AL16" s="254" t="e">
        <f t="shared" si="6"/>
        <v>#REF!</v>
      </c>
      <c r="AM16" s="255" t="e">
        <f t="shared" si="6"/>
        <v>#REF!</v>
      </c>
      <c r="AN16" s="2"/>
      <c r="AO16" s="215"/>
      <c r="AP16" s="218"/>
      <c r="AQ16" s="71"/>
      <c r="AR16" s="215" t="e">
        <f>SUM(AR17:AR17)</f>
        <v>#REF!</v>
      </c>
      <c r="AS16" s="221" t="e">
        <f>AR16/B16</f>
        <v>#REF!</v>
      </c>
      <c r="AT16" s="224"/>
      <c r="AU16" s="215" t="e">
        <f>SUM(AU17:AU17)</f>
        <v>#REF!</v>
      </c>
      <c r="AV16" s="226" t="e">
        <f>AU16/B16</f>
        <v>#REF!</v>
      </c>
    </row>
    <row r="17" spans="1:49" ht="13.5" thickBot="1" x14ac:dyDescent="0.35">
      <c r="A17" s="297" t="s">
        <v>99</v>
      </c>
      <c r="B17" s="366" t="e">
        <f>#REF!</f>
        <v>#REF!</v>
      </c>
      <c r="D17" s="276" t="e">
        <f>#REF!</f>
        <v>#REF!</v>
      </c>
      <c r="E17" s="228" t="e">
        <f>#REF!</f>
        <v>#REF!</v>
      </c>
      <c r="F17" s="229" t="e">
        <f>#REF!</f>
        <v>#REF!</v>
      </c>
      <c r="G17" s="234" t="e">
        <f>#REF!</f>
        <v>#REF!</v>
      </c>
      <c r="H17" s="228" t="e">
        <f>#REF!</f>
        <v>#REF!</v>
      </c>
      <c r="I17" s="229" t="e">
        <f>#REF!</f>
        <v>#REF!</v>
      </c>
      <c r="J17" s="234" t="e">
        <f>#REF!</f>
        <v>#REF!</v>
      </c>
      <c r="K17" s="228" t="e">
        <f>#REF!</f>
        <v>#REF!</v>
      </c>
      <c r="L17" s="233" t="e">
        <f>#REF!</f>
        <v>#REF!</v>
      </c>
      <c r="M17" s="232" t="e">
        <f>#REF!</f>
        <v>#REF!</v>
      </c>
      <c r="N17" s="228" t="e">
        <f>#REF!</f>
        <v>#REF!</v>
      </c>
      <c r="O17" s="229" t="e">
        <f>#REF!</f>
        <v>#REF!</v>
      </c>
      <c r="P17" s="234" t="e">
        <f>#REF!</f>
        <v>#REF!</v>
      </c>
      <c r="Q17" s="228" t="e">
        <f>#REF!</f>
        <v>#REF!</v>
      </c>
      <c r="R17" s="233" t="e">
        <f>#REF!</f>
        <v>#REF!</v>
      </c>
      <c r="S17" s="232" t="e">
        <f>#REF!</f>
        <v>#REF!</v>
      </c>
      <c r="T17" s="228" t="e">
        <f>#REF!</f>
        <v>#REF!</v>
      </c>
      <c r="U17" s="229" t="e">
        <f>#REF!</f>
        <v>#REF!</v>
      </c>
      <c r="V17" s="234" t="e">
        <f>#REF!</f>
        <v>#REF!</v>
      </c>
      <c r="W17" s="228" t="e">
        <f>#REF!</f>
        <v>#REF!</v>
      </c>
      <c r="X17" s="233" t="e">
        <f>#REF!</f>
        <v>#REF!</v>
      </c>
      <c r="Y17" s="232" t="e">
        <f>#REF!</f>
        <v>#REF!</v>
      </c>
      <c r="Z17" s="228" t="e">
        <f>#REF!</f>
        <v>#REF!</v>
      </c>
      <c r="AA17" s="229" t="e">
        <f>#REF!</f>
        <v>#REF!</v>
      </c>
      <c r="AB17" s="234" t="e">
        <f>#REF!</f>
        <v>#REF!</v>
      </c>
      <c r="AC17" s="228" t="e">
        <f>#REF!</f>
        <v>#REF!</v>
      </c>
      <c r="AD17" s="233" t="e">
        <f>#REF!</f>
        <v>#REF!</v>
      </c>
      <c r="AE17" s="232" t="e">
        <f>#REF!</f>
        <v>#REF!</v>
      </c>
      <c r="AF17" s="228" t="e">
        <f>#REF!</f>
        <v>#REF!</v>
      </c>
      <c r="AG17" s="229" t="e">
        <f>#REF!</f>
        <v>#REF!</v>
      </c>
      <c r="AH17" s="234" t="e">
        <f>#REF!</f>
        <v>#REF!</v>
      </c>
      <c r="AI17" s="228" t="e">
        <f>#REF!</f>
        <v>#REF!</v>
      </c>
      <c r="AJ17" s="233" t="e">
        <f>#REF!</f>
        <v>#REF!</v>
      </c>
      <c r="AK17" s="232" t="e">
        <f>#REF!</f>
        <v>#REF!</v>
      </c>
      <c r="AL17" s="228" t="e">
        <f>#REF!</f>
        <v>#REF!</v>
      </c>
      <c r="AM17" s="229" t="e">
        <f>#REF!</f>
        <v>#REF!</v>
      </c>
      <c r="AO17" s="214"/>
      <c r="AP17" s="217"/>
      <c r="AR17" s="214" t="e">
        <f t="shared" ref="AR17" si="7">SUM(D17:AM17)</f>
        <v>#REF!</v>
      </c>
      <c r="AS17" s="220" t="e">
        <f t="shared" si="4"/>
        <v>#REF!</v>
      </c>
      <c r="AT17" s="223"/>
      <c r="AU17" s="214" t="e">
        <f>AO17+AR17</f>
        <v>#REF!</v>
      </c>
      <c r="AV17" s="225" t="e">
        <f t="shared" ref="AV17" si="8">AU17/B17</f>
        <v>#REF!</v>
      </c>
    </row>
    <row r="18" spans="1:49" x14ac:dyDescent="0.3">
      <c r="A18" s="296" t="s">
        <v>40</v>
      </c>
      <c r="B18" s="365" t="e">
        <f>B19</f>
        <v>#REF!</v>
      </c>
      <c r="C18" s="2"/>
      <c r="D18" s="275" t="e">
        <f>D19</f>
        <v>#REF!</v>
      </c>
      <c r="E18" s="254" t="e">
        <f t="shared" ref="E18:AM18" si="9">E19</f>
        <v>#REF!</v>
      </c>
      <c r="F18" s="255" t="e">
        <f t="shared" si="9"/>
        <v>#REF!</v>
      </c>
      <c r="G18" s="256" t="e">
        <f t="shared" si="9"/>
        <v>#REF!</v>
      </c>
      <c r="H18" s="254" t="e">
        <f t="shared" si="9"/>
        <v>#REF!</v>
      </c>
      <c r="I18" s="255" t="e">
        <f t="shared" si="9"/>
        <v>#REF!</v>
      </c>
      <c r="J18" s="256" t="e">
        <f t="shared" si="9"/>
        <v>#REF!</v>
      </c>
      <c r="K18" s="254" t="e">
        <f t="shared" si="9"/>
        <v>#REF!</v>
      </c>
      <c r="L18" s="257" t="e">
        <f t="shared" si="9"/>
        <v>#REF!</v>
      </c>
      <c r="M18" s="253" t="e">
        <f t="shared" si="9"/>
        <v>#REF!</v>
      </c>
      <c r="N18" s="254" t="e">
        <f t="shared" si="9"/>
        <v>#REF!</v>
      </c>
      <c r="O18" s="255" t="e">
        <f t="shared" si="9"/>
        <v>#REF!</v>
      </c>
      <c r="P18" s="256" t="e">
        <f t="shared" si="9"/>
        <v>#REF!</v>
      </c>
      <c r="Q18" s="254" t="e">
        <f t="shared" si="9"/>
        <v>#REF!</v>
      </c>
      <c r="R18" s="257" t="e">
        <f t="shared" si="9"/>
        <v>#REF!</v>
      </c>
      <c r="S18" s="253" t="e">
        <f t="shared" si="9"/>
        <v>#REF!</v>
      </c>
      <c r="T18" s="254" t="e">
        <f t="shared" si="9"/>
        <v>#REF!</v>
      </c>
      <c r="U18" s="255" t="e">
        <f t="shared" si="9"/>
        <v>#REF!</v>
      </c>
      <c r="V18" s="256" t="e">
        <f t="shared" si="9"/>
        <v>#REF!</v>
      </c>
      <c r="W18" s="254" t="e">
        <f t="shared" si="9"/>
        <v>#REF!</v>
      </c>
      <c r="X18" s="257" t="e">
        <f t="shared" si="9"/>
        <v>#REF!</v>
      </c>
      <c r="Y18" s="253" t="e">
        <f t="shared" si="9"/>
        <v>#REF!</v>
      </c>
      <c r="Z18" s="254" t="e">
        <f t="shared" si="9"/>
        <v>#REF!</v>
      </c>
      <c r="AA18" s="255" t="e">
        <f t="shared" si="9"/>
        <v>#REF!</v>
      </c>
      <c r="AB18" s="256" t="e">
        <f t="shared" si="9"/>
        <v>#REF!</v>
      </c>
      <c r="AC18" s="254" t="e">
        <f t="shared" si="9"/>
        <v>#REF!</v>
      </c>
      <c r="AD18" s="257" t="e">
        <f t="shared" si="9"/>
        <v>#REF!</v>
      </c>
      <c r="AE18" s="253" t="e">
        <f t="shared" si="9"/>
        <v>#REF!</v>
      </c>
      <c r="AF18" s="254" t="e">
        <f t="shared" si="9"/>
        <v>#REF!</v>
      </c>
      <c r="AG18" s="255" t="e">
        <f t="shared" si="9"/>
        <v>#REF!</v>
      </c>
      <c r="AH18" s="256" t="e">
        <f t="shared" si="9"/>
        <v>#REF!</v>
      </c>
      <c r="AI18" s="254" t="e">
        <f t="shared" si="9"/>
        <v>#REF!</v>
      </c>
      <c r="AJ18" s="257" t="e">
        <f t="shared" si="9"/>
        <v>#REF!</v>
      </c>
      <c r="AK18" s="253" t="e">
        <f t="shared" si="9"/>
        <v>#REF!</v>
      </c>
      <c r="AL18" s="254" t="e">
        <f t="shared" si="9"/>
        <v>#REF!</v>
      </c>
      <c r="AM18" s="255" t="e">
        <f t="shared" si="9"/>
        <v>#REF!</v>
      </c>
      <c r="AN18" s="2"/>
      <c r="AO18" s="215"/>
      <c r="AP18" s="218"/>
      <c r="AQ18" s="71"/>
      <c r="AR18" s="215" t="e">
        <f>AR19</f>
        <v>#REF!</v>
      </c>
      <c r="AS18" s="221" t="e">
        <f>AR18/B18</f>
        <v>#REF!</v>
      </c>
      <c r="AT18" s="224"/>
      <c r="AU18" s="215" t="e">
        <f>AU19</f>
        <v>#REF!</v>
      </c>
      <c r="AV18" s="226" t="e">
        <f>AU18/B18</f>
        <v>#REF!</v>
      </c>
    </row>
    <row r="19" spans="1:49" ht="13.5" thickBot="1" x14ac:dyDescent="0.35">
      <c r="A19" s="295" t="s">
        <v>100</v>
      </c>
      <c r="B19" s="364" t="e">
        <f>#REF!</f>
        <v>#REF!</v>
      </c>
      <c r="D19" s="276" t="e">
        <f>#REF!</f>
        <v>#REF!</v>
      </c>
      <c r="E19" s="239" t="e">
        <f>#REF!</f>
        <v>#REF!</v>
      </c>
      <c r="F19" s="231" t="e">
        <f>#REF!</f>
        <v>#REF!</v>
      </c>
      <c r="G19" s="242" t="e">
        <f>#REF!</f>
        <v>#REF!</v>
      </c>
      <c r="H19" s="239" t="e">
        <f>#REF!</f>
        <v>#REF!</v>
      </c>
      <c r="I19" s="231" t="e">
        <f>#REF!</f>
        <v>#REF!</v>
      </c>
      <c r="J19" s="242" t="e">
        <f>#REF!</f>
        <v>#REF!</v>
      </c>
      <c r="K19" s="239" t="e">
        <f>#REF!</f>
        <v>#REF!</v>
      </c>
      <c r="L19" s="240" t="e">
        <f>#REF!</f>
        <v>#REF!</v>
      </c>
      <c r="M19" s="241" t="e">
        <f>#REF!</f>
        <v>#REF!</v>
      </c>
      <c r="N19" s="239" t="e">
        <f>#REF!</f>
        <v>#REF!</v>
      </c>
      <c r="O19" s="231" t="e">
        <f>#REF!</f>
        <v>#REF!</v>
      </c>
      <c r="P19" s="242" t="e">
        <f>#REF!</f>
        <v>#REF!</v>
      </c>
      <c r="Q19" s="239" t="e">
        <f>#REF!</f>
        <v>#REF!</v>
      </c>
      <c r="R19" s="240" t="e">
        <f>#REF!</f>
        <v>#REF!</v>
      </c>
      <c r="S19" s="241" t="e">
        <f>#REF!</f>
        <v>#REF!</v>
      </c>
      <c r="T19" s="239" t="e">
        <f>#REF!</f>
        <v>#REF!</v>
      </c>
      <c r="U19" s="231" t="e">
        <f>#REF!</f>
        <v>#REF!</v>
      </c>
      <c r="V19" s="242" t="e">
        <f>#REF!</f>
        <v>#REF!</v>
      </c>
      <c r="W19" s="239" t="e">
        <f>#REF!</f>
        <v>#REF!</v>
      </c>
      <c r="X19" s="240" t="e">
        <f>#REF!</f>
        <v>#REF!</v>
      </c>
      <c r="Y19" s="241" t="e">
        <f>#REF!</f>
        <v>#REF!</v>
      </c>
      <c r="Z19" s="239" t="e">
        <f>#REF!</f>
        <v>#REF!</v>
      </c>
      <c r="AA19" s="231" t="e">
        <f>#REF!</f>
        <v>#REF!</v>
      </c>
      <c r="AB19" s="242" t="e">
        <f>#REF!</f>
        <v>#REF!</v>
      </c>
      <c r="AC19" s="239" t="e">
        <f>#REF!</f>
        <v>#REF!</v>
      </c>
      <c r="AD19" s="240" t="e">
        <f>#REF!</f>
        <v>#REF!</v>
      </c>
      <c r="AE19" s="241" t="e">
        <f>#REF!</f>
        <v>#REF!</v>
      </c>
      <c r="AF19" s="239" t="e">
        <f>#REF!</f>
        <v>#REF!</v>
      </c>
      <c r="AG19" s="231" t="e">
        <f>#REF!</f>
        <v>#REF!</v>
      </c>
      <c r="AH19" s="242" t="e">
        <f>#REF!</f>
        <v>#REF!</v>
      </c>
      <c r="AI19" s="239" t="e">
        <f>#REF!</f>
        <v>#REF!</v>
      </c>
      <c r="AJ19" s="240" t="e">
        <f>#REF!</f>
        <v>#REF!</v>
      </c>
      <c r="AK19" s="241" t="e">
        <f>#REF!</f>
        <v>#REF!</v>
      </c>
      <c r="AL19" s="239" t="e">
        <f>#REF!</f>
        <v>#REF!</v>
      </c>
      <c r="AM19" s="231" t="e">
        <f>#REF!</f>
        <v>#REF!</v>
      </c>
      <c r="AN19" s="2"/>
      <c r="AO19" s="214"/>
      <c r="AP19" s="217"/>
      <c r="AQ19" s="71"/>
      <c r="AR19" s="214" t="e">
        <f>SUM(D19:AM19)</f>
        <v>#REF!</v>
      </c>
      <c r="AS19" s="220" t="e">
        <f t="shared" si="4"/>
        <v>#REF!</v>
      </c>
      <c r="AT19" s="223"/>
      <c r="AU19" s="214" t="e">
        <f>AO19+AR19</f>
        <v>#REF!</v>
      </c>
      <c r="AV19" s="225" t="e">
        <f t="shared" ref="AV19" si="10">AU19/B19</f>
        <v>#REF!</v>
      </c>
    </row>
    <row r="20" spans="1:49" x14ac:dyDescent="0.3">
      <c r="A20" s="293" t="s">
        <v>41</v>
      </c>
      <c r="B20" s="367" t="e">
        <f>B21</f>
        <v>#REF!</v>
      </c>
      <c r="C20" s="2"/>
      <c r="D20" s="275" t="e">
        <f>D21</f>
        <v>#REF!</v>
      </c>
      <c r="E20" s="249" t="e">
        <f t="shared" ref="E20:AM20" si="11">E21</f>
        <v>#REF!</v>
      </c>
      <c r="F20" s="250" t="e">
        <f t="shared" si="11"/>
        <v>#REF!</v>
      </c>
      <c r="G20" s="251" t="e">
        <f t="shared" si="11"/>
        <v>#REF!</v>
      </c>
      <c r="H20" s="249" t="e">
        <f t="shared" si="11"/>
        <v>#REF!</v>
      </c>
      <c r="I20" s="250" t="e">
        <f t="shared" si="11"/>
        <v>#REF!</v>
      </c>
      <c r="J20" s="251" t="e">
        <f t="shared" si="11"/>
        <v>#REF!</v>
      </c>
      <c r="K20" s="249" t="e">
        <f t="shared" si="11"/>
        <v>#REF!</v>
      </c>
      <c r="L20" s="252" t="e">
        <f t="shared" si="11"/>
        <v>#REF!</v>
      </c>
      <c r="M20" s="248" t="e">
        <f t="shared" si="11"/>
        <v>#REF!</v>
      </c>
      <c r="N20" s="249" t="e">
        <f t="shared" si="11"/>
        <v>#REF!</v>
      </c>
      <c r="O20" s="250" t="e">
        <f t="shared" si="11"/>
        <v>#REF!</v>
      </c>
      <c r="P20" s="251" t="e">
        <f t="shared" si="11"/>
        <v>#REF!</v>
      </c>
      <c r="Q20" s="249" t="e">
        <f t="shared" si="11"/>
        <v>#REF!</v>
      </c>
      <c r="R20" s="252" t="e">
        <f t="shared" si="11"/>
        <v>#REF!</v>
      </c>
      <c r="S20" s="248" t="e">
        <f t="shared" si="11"/>
        <v>#REF!</v>
      </c>
      <c r="T20" s="249" t="e">
        <f t="shared" si="11"/>
        <v>#REF!</v>
      </c>
      <c r="U20" s="250" t="e">
        <f t="shared" si="11"/>
        <v>#REF!</v>
      </c>
      <c r="V20" s="251" t="e">
        <f t="shared" si="11"/>
        <v>#REF!</v>
      </c>
      <c r="W20" s="249" t="e">
        <f t="shared" si="11"/>
        <v>#REF!</v>
      </c>
      <c r="X20" s="252" t="e">
        <f t="shared" si="11"/>
        <v>#REF!</v>
      </c>
      <c r="Y20" s="248" t="e">
        <f t="shared" si="11"/>
        <v>#REF!</v>
      </c>
      <c r="Z20" s="249" t="e">
        <f t="shared" si="11"/>
        <v>#REF!</v>
      </c>
      <c r="AA20" s="250" t="e">
        <f t="shared" si="11"/>
        <v>#REF!</v>
      </c>
      <c r="AB20" s="251" t="e">
        <f t="shared" si="11"/>
        <v>#REF!</v>
      </c>
      <c r="AC20" s="249" t="e">
        <f t="shared" si="11"/>
        <v>#REF!</v>
      </c>
      <c r="AD20" s="252" t="e">
        <f t="shared" si="11"/>
        <v>#REF!</v>
      </c>
      <c r="AE20" s="248" t="e">
        <f t="shared" si="11"/>
        <v>#REF!</v>
      </c>
      <c r="AF20" s="249" t="e">
        <f t="shared" si="11"/>
        <v>#REF!</v>
      </c>
      <c r="AG20" s="250" t="e">
        <f t="shared" si="11"/>
        <v>#REF!</v>
      </c>
      <c r="AH20" s="251" t="e">
        <f t="shared" si="11"/>
        <v>#REF!</v>
      </c>
      <c r="AI20" s="249" t="e">
        <f t="shared" si="11"/>
        <v>#REF!</v>
      </c>
      <c r="AJ20" s="252" t="e">
        <f t="shared" si="11"/>
        <v>#REF!</v>
      </c>
      <c r="AK20" s="248" t="e">
        <f t="shared" si="11"/>
        <v>#REF!</v>
      </c>
      <c r="AL20" s="249" t="e">
        <f t="shared" si="11"/>
        <v>#REF!</v>
      </c>
      <c r="AM20" s="250" t="e">
        <f t="shared" si="11"/>
        <v>#REF!</v>
      </c>
      <c r="AN20" s="2"/>
      <c r="AO20" s="215"/>
      <c r="AP20" s="218"/>
      <c r="AQ20" s="71"/>
      <c r="AR20" s="215" t="e">
        <f>AR21</f>
        <v>#REF!</v>
      </c>
      <c r="AS20" s="221" t="e">
        <f>AR20/B20</f>
        <v>#REF!</v>
      </c>
      <c r="AT20" s="224"/>
      <c r="AU20" s="215" t="e">
        <f>AU21</f>
        <v>#REF!</v>
      </c>
      <c r="AV20" s="226" t="e">
        <f>AU20/B20</f>
        <v>#REF!</v>
      </c>
    </row>
    <row r="21" spans="1:49" ht="13.5" thickBot="1" x14ac:dyDescent="0.35">
      <c r="A21" s="270" t="s">
        <v>5</v>
      </c>
      <c r="B21" s="362" t="e">
        <f>#REF!</f>
        <v>#REF!</v>
      </c>
      <c r="D21" s="276" t="e">
        <f>#REF!</f>
        <v>#REF!</v>
      </c>
      <c r="E21" s="236" t="e">
        <f>#REF!</f>
        <v>#REF!</v>
      </c>
      <c r="F21" s="230" t="e">
        <f>#REF!</f>
        <v>#REF!</v>
      </c>
      <c r="G21" s="238" t="e">
        <f>#REF!</f>
        <v>#REF!</v>
      </c>
      <c r="H21" s="236" t="e">
        <f>#REF!</f>
        <v>#REF!</v>
      </c>
      <c r="I21" s="230" t="e">
        <f>#REF!</f>
        <v>#REF!</v>
      </c>
      <c r="J21" s="238" t="e">
        <f>#REF!</f>
        <v>#REF!</v>
      </c>
      <c r="K21" s="236" t="e">
        <f>#REF!</f>
        <v>#REF!</v>
      </c>
      <c r="L21" s="237" t="e">
        <f>#REF!</f>
        <v>#REF!</v>
      </c>
      <c r="M21" s="235" t="e">
        <f>#REF!</f>
        <v>#REF!</v>
      </c>
      <c r="N21" s="236" t="e">
        <f>#REF!</f>
        <v>#REF!</v>
      </c>
      <c r="O21" s="230" t="e">
        <f>#REF!</f>
        <v>#REF!</v>
      </c>
      <c r="P21" s="238" t="e">
        <f>#REF!</f>
        <v>#REF!</v>
      </c>
      <c r="Q21" s="236" t="e">
        <f>#REF!</f>
        <v>#REF!</v>
      </c>
      <c r="R21" s="237" t="e">
        <f>#REF!</f>
        <v>#REF!</v>
      </c>
      <c r="S21" s="235" t="e">
        <f>#REF!</f>
        <v>#REF!</v>
      </c>
      <c r="T21" s="236" t="e">
        <f>#REF!</f>
        <v>#REF!</v>
      </c>
      <c r="U21" s="230" t="e">
        <f>#REF!</f>
        <v>#REF!</v>
      </c>
      <c r="V21" s="238" t="e">
        <f>#REF!</f>
        <v>#REF!</v>
      </c>
      <c r="W21" s="236" t="e">
        <f>#REF!</f>
        <v>#REF!</v>
      </c>
      <c r="X21" s="237" t="e">
        <f>#REF!</f>
        <v>#REF!</v>
      </c>
      <c r="Y21" s="235" t="e">
        <f>#REF!</f>
        <v>#REF!</v>
      </c>
      <c r="Z21" s="236" t="e">
        <f>#REF!</f>
        <v>#REF!</v>
      </c>
      <c r="AA21" s="230" t="e">
        <f>#REF!</f>
        <v>#REF!</v>
      </c>
      <c r="AB21" s="238" t="e">
        <f>#REF!</f>
        <v>#REF!</v>
      </c>
      <c r="AC21" s="236" t="e">
        <f>#REF!</f>
        <v>#REF!</v>
      </c>
      <c r="AD21" s="237" t="e">
        <f>#REF!</f>
        <v>#REF!</v>
      </c>
      <c r="AE21" s="235" t="e">
        <f>#REF!</f>
        <v>#REF!</v>
      </c>
      <c r="AF21" s="236" t="e">
        <f>#REF!</f>
        <v>#REF!</v>
      </c>
      <c r="AG21" s="230" t="e">
        <f>#REF!</f>
        <v>#REF!</v>
      </c>
      <c r="AH21" s="238" t="e">
        <f>#REF!</f>
        <v>#REF!</v>
      </c>
      <c r="AI21" s="236" t="e">
        <f>#REF!</f>
        <v>#REF!</v>
      </c>
      <c r="AJ21" s="237" t="e">
        <f>#REF!</f>
        <v>#REF!</v>
      </c>
      <c r="AK21" s="235" t="e">
        <f>#REF!</f>
        <v>#REF!</v>
      </c>
      <c r="AL21" s="236" t="e">
        <f>#REF!</f>
        <v>#REF!</v>
      </c>
      <c r="AM21" s="230" t="e">
        <f>#REF!</f>
        <v>#REF!</v>
      </c>
      <c r="AN21" s="2"/>
      <c r="AO21" s="214"/>
      <c r="AP21" s="217"/>
      <c r="AQ21" s="71"/>
      <c r="AR21" s="214" t="e">
        <f>SUM(D21:AM21)</f>
        <v>#REF!</v>
      </c>
      <c r="AS21" s="220" t="e">
        <f t="shared" si="4"/>
        <v>#REF!</v>
      </c>
      <c r="AT21" s="223"/>
      <c r="AU21" s="214" t="e">
        <f>AO21+AR21</f>
        <v>#REF!</v>
      </c>
      <c r="AV21" s="225" t="e">
        <f t="shared" ref="AV21" si="12">AU21/B21</f>
        <v>#REF!</v>
      </c>
    </row>
    <row r="22" spans="1:49" ht="12.5" thickBot="1" x14ac:dyDescent="0.35">
      <c r="A22" s="271" t="s">
        <v>2</v>
      </c>
      <c r="B22" s="368" t="e">
        <f>#REF!</f>
        <v>#REF!</v>
      </c>
      <c r="C22" s="203"/>
      <c r="D22" s="210"/>
      <c r="E22" s="209"/>
      <c r="F22" s="211"/>
      <c r="G22" s="209"/>
      <c r="H22" s="209"/>
      <c r="I22" s="211"/>
      <c r="J22" s="209"/>
      <c r="K22" s="209"/>
      <c r="L22" s="209"/>
      <c r="M22" s="210"/>
      <c r="N22" s="209"/>
      <c r="O22" s="211"/>
      <c r="P22" s="209"/>
      <c r="Q22" s="209"/>
      <c r="R22" s="209"/>
      <c r="S22" s="210"/>
      <c r="T22" s="209"/>
      <c r="U22" s="211"/>
      <c r="V22" s="209"/>
      <c r="W22" s="209"/>
      <c r="X22" s="209"/>
      <c r="Y22" s="210"/>
      <c r="Z22" s="209"/>
      <c r="AA22" s="211"/>
      <c r="AB22" s="209"/>
      <c r="AC22" s="209"/>
      <c r="AD22" s="209"/>
      <c r="AE22" s="210"/>
      <c r="AF22" s="209"/>
      <c r="AG22" s="211"/>
      <c r="AH22" s="209"/>
      <c r="AI22" s="209"/>
      <c r="AJ22" s="209"/>
      <c r="AK22" s="210"/>
      <c r="AL22" s="209"/>
      <c r="AM22" s="211"/>
      <c r="AN22" s="203"/>
      <c r="AO22" s="216"/>
      <c r="AP22" s="211"/>
      <c r="AQ22" s="203"/>
      <c r="AR22" s="216"/>
      <c r="AS22" s="209"/>
      <c r="AT22" s="203"/>
      <c r="AU22" s="216"/>
      <c r="AV22" s="209"/>
      <c r="AW22" s="203"/>
    </row>
    <row r="23" spans="1:49" ht="15" thickBot="1" x14ac:dyDescent="0.4">
      <c r="A23" s="273" t="s">
        <v>101</v>
      </c>
      <c r="B23" s="369" t="e">
        <f>B8+B12+B16+B18+B20+B22+B10</f>
        <v>#REF!</v>
      </c>
      <c r="C23" s="2"/>
      <c r="D23" s="212" t="e">
        <f t="shared" ref="D23:AM23" si="13">D8+D12+D16+D18+D20+D22</f>
        <v>#REF!</v>
      </c>
      <c r="E23" s="213" t="e">
        <f t="shared" si="13"/>
        <v>#REF!</v>
      </c>
      <c r="F23" s="206" t="e">
        <f t="shared" si="13"/>
        <v>#REF!</v>
      </c>
      <c r="G23" s="213" t="e">
        <f t="shared" si="13"/>
        <v>#REF!</v>
      </c>
      <c r="H23" s="213" t="e">
        <f t="shared" si="13"/>
        <v>#REF!</v>
      </c>
      <c r="I23" s="206" t="e">
        <f t="shared" si="13"/>
        <v>#REF!</v>
      </c>
      <c r="J23" s="213" t="e">
        <f t="shared" si="13"/>
        <v>#REF!</v>
      </c>
      <c r="K23" s="213" t="e">
        <f t="shared" si="13"/>
        <v>#REF!</v>
      </c>
      <c r="L23" s="213" t="e">
        <f t="shared" si="13"/>
        <v>#REF!</v>
      </c>
      <c r="M23" s="212" t="e">
        <f t="shared" si="13"/>
        <v>#REF!</v>
      </c>
      <c r="N23" s="213" t="e">
        <f t="shared" si="13"/>
        <v>#REF!</v>
      </c>
      <c r="O23" s="206" t="e">
        <f t="shared" si="13"/>
        <v>#REF!</v>
      </c>
      <c r="P23" s="213" t="e">
        <f t="shared" si="13"/>
        <v>#REF!</v>
      </c>
      <c r="Q23" s="213" t="e">
        <f t="shared" si="13"/>
        <v>#REF!</v>
      </c>
      <c r="R23" s="213" t="e">
        <f t="shared" si="13"/>
        <v>#REF!</v>
      </c>
      <c r="S23" s="212" t="e">
        <f t="shared" si="13"/>
        <v>#REF!</v>
      </c>
      <c r="T23" s="213" t="e">
        <f t="shared" si="13"/>
        <v>#REF!</v>
      </c>
      <c r="U23" s="206" t="e">
        <f t="shared" si="13"/>
        <v>#REF!</v>
      </c>
      <c r="V23" s="213" t="e">
        <f t="shared" si="13"/>
        <v>#REF!</v>
      </c>
      <c r="W23" s="213" t="e">
        <f t="shared" si="13"/>
        <v>#REF!</v>
      </c>
      <c r="X23" s="213" t="e">
        <f t="shared" si="13"/>
        <v>#REF!</v>
      </c>
      <c r="Y23" s="212" t="e">
        <f t="shared" si="13"/>
        <v>#REF!</v>
      </c>
      <c r="Z23" s="213" t="e">
        <f t="shared" si="13"/>
        <v>#REF!</v>
      </c>
      <c r="AA23" s="206" t="e">
        <f t="shared" si="13"/>
        <v>#REF!</v>
      </c>
      <c r="AB23" s="213" t="e">
        <f t="shared" si="13"/>
        <v>#REF!</v>
      </c>
      <c r="AC23" s="213" t="e">
        <f t="shared" si="13"/>
        <v>#REF!</v>
      </c>
      <c r="AD23" s="213" t="e">
        <f t="shared" si="13"/>
        <v>#REF!</v>
      </c>
      <c r="AE23" s="212" t="e">
        <f t="shared" si="13"/>
        <v>#REF!</v>
      </c>
      <c r="AF23" s="213" t="e">
        <f t="shared" si="13"/>
        <v>#REF!</v>
      </c>
      <c r="AG23" s="206" t="e">
        <f t="shared" si="13"/>
        <v>#REF!</v>
      </c>
      <c r="AH23" s="213" t="e">
        <f t="shared" si="13"/>
        <v>#REF!</v>
      </c>
      <c r="AI23" s="213" t="e">
        <f t="shared" si="13"/>
        <v>#REF!</v>
      </c>
      <c r="AJ23" s="213" t="e">
        <f t="shared" si="13"/>
        <v>#REF!</v>
      </c>
      <c r="AK23" s="212" t="e">
        <f t="shared" si="13"/>
        <v>#REF!</v>
      </c>
      <c r="AL23" s="213" t="e">
        <f t="shared" si="13"/>
        <v>#REF!</v>
      </c>
      <c r="AM23" s="206" t="e">
        <f t="shared" si="13"/>
        <v>#REF!</v>
      </c>
      <c r="AN23" s="2"/>
      <c r="AO23" s="208">
        <f>AO8+AO12+AO16+AO18+AO20+AO22</f>
        <v>0</v>
      </c>
      <c r="AP23" s="219"/>
      <c r="AQ23" s="71"/>
      <c r="AR23" s="208" t="e">
        <f>AR8+AR12+AR16+AR18+AR20+AR22</f>
        <v>#REF!</v>
      </c>
      <c r="AS23" s="222" t="e">
        <f t="shared" si="4"/>
        <v>#REF!</v>
      </c>
      <c r="AT23" s="224"/>
      <c r="AU23" s="208" t="e">
        <f>AU8+AU12+AU16+AU18+AU20+AU22</f>
        <v>#REF!</v>
      </c>
      <c r="AV23" s="227" t="e">
        <f t="shared" ref="AV23" si="14">AU23/B23</f>
        <v>#REF!</v>
      </c>
    </row>
    <row r="24" spans="1:49" x14ac:dyDescent="0.3">
      <c r="B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2"/>
    </row>
    <row r="25" spans="1:49" x14ac:dyDescent="0.3">
      <c r="B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2"/>
    </row>
    <row r="26" spans="1:49" x14ac:dyDescent="0.3">
      <c r="B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2"/>
    </row>
    <row r="27" spans="1:49" ht="13.5" thickBot="1" x14ac:dyDescent="0.35">
      <c r="B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row>
    <row r="28" spans="1:49" x14ac:dyDescent="0.3">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row>
    <row r="29" spans="1:49" x14ac:dyDescent="0.3">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row>
    <row r="30" spans="1:49" x14ac:dyDescent="0.3">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row>
    <row r="31" spans="1:49" x14ac:dyDescent="0.3">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row>
    <row r="32" spans="1:49" x14ac:dyDescent="0.3">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row>
    <row r="33" spans="10:35" x14ac:dyDescent="0.3">
      <c r="J33" s="4"/>
      <c r="K33" s="4"/>
      <c r="L33" s="4"/>
      <c r="M33" s="4"/>
      <c r="N33" s="4"/>
      <c r="O33" s="4"/>
      <c r="P33" s="4"/>
      <c r="Q33" s="4"/>
      <c r="R33" s="4"/>
      <c r="S33" s="4"/>
      <c r="T33" s="4"/>
      <c r="U33" s="4"/>
      <c r="V33" s="4"/>
      <c r="W33" s="4"/>
      <c r="X33" s="4"/>
      <c r="Y33" s="4"/>
      <c r="Z33" s="4"/>
      <c r="AA33" s="4"/>
      <c r="AB33" s="4"/>
      <c r="AC33" s="4"/>
      <c r="AD33" s="4"/>
      <c r="AE33" s="4"/>
      <c r="AF33" s="4"/>
      <c r="AG33" s="4"/>
      <c r="AH33" s="4"/>
      <c r="AI33" s="4"/>
    </row>
    <row r="34" spans="10:35" x14ac:dyDescent="0.3">
      <c r="J34" s="4"/>
      <c r="K34" s="4"/>
      <c r="L34" s="4"/>
      <c r="M34" s="4"/>
      <c r="N34" s="4"/>
      <c r="O34" s="4"/>
      <c r="P34" s="4"/>
      <c r="Q34" s="4"/>
      <c r="R34" s="4"/>
      <c r="S34" s="4"/>
      <c r="T34" s="4"/>
      <c r="U34" s="4"/>
      <c r="V34" s="4"/>
      <c r="W34" s="4"/>
      <c r="X34" s="4"/>
      <c r="Y34" s="4"/>
      <c r="Z34" s="4"/>
      <c r="AA34" s="4"/>
      <c r="AB34" s="4"/>
      <c r="AC34" s="4"/>
      <c r="AD34" s="4"/>
      <c r="AE34" s="4"/>
      <c r="AF34" s="4"/>
      <c r="AG34" s="4"/>
      <c r="AH34" s="4"/>
      <c r="AI34" s="4"/>
    </row>
    <row r="35" spans="10:35" x14ac:dyDescent="0.3">
      <c r="J35" s="4"/>
      <c r="K35" s="4"/>
      <c r="L35" s="4"/>
      <c r="M35" s="4"/>
      <c r="N35" s="4"/>
      <c r="O35" s="4"/>
      <c r="P35" s="4"/>
      <c r="Q35" s="4"/>
      <c r="R35" s="4"/>
      <c r="S35" s="4"/>
      <c r="T35" s="4"/>
      <c r="U35" s="4"/>
      <c r="V35" s="4"/>
      <c r="W35" s="4"/>
      <c r="X35" s="4"/>
      <c r="Y35" s="4"/>
      <c r="Z35" s="4"/>
      <c r="AA35" s="4"/>
      <c r="AB35" s="4"/>
      <c r="AC35" s="4"/>
      <c r="AD35" s="4"/>
      <c r="AE35" s="4"/>
      <c r="AF35" s="4"/>
      <c r="AG35" s="4"/>
      <c r="AH35" s="4"/>
      <c r="AI35" s="4"/>
    </row>
  </sheetData>
  <protectedRanges>
    <protectedRange sqref="A11 A9 C9:C11" name="Shhet2.1_2_1"/>
  </protectedRanges>
  <mergeCells count="21">
    <mergeCell ref="S6:U6"/>
    <mergeCell ref="AO5:AP5"/>
    <mergeCell ref="AR5:AS5"/>
    <mergeCell ref="AU5:AV5"/>
    <mergeCell ref="D6:F6"/>
    <mergeCell ref="G6:I6"/>
    <mergeCell ref="J6:L6"/>
    <mergeCell ref="M6:O6"/>
    <mergeCell ref="P6:R6"/>
    <mergeCell ref="AV6:AV7"/>
    <mergeCell ref="V6:X6"/>
    <mergeCell ref="Y6:AA6"/>
    <mergeCell ref="AB6:AD6"/>
    <mergeCell ref="AR6:AR7"/>
    <mergeCell ref="AS6:AS7"/>
    <mergeCell ref="AU6:AU7"/>
    <mergeCell ref="AE6:AG6"/>
    <mergeCell ref="AH6:AJ6"/>
    <mergeCell ref="AK6:AM6"/>
    <mergeCell ref="AO6:AO7"/>
    <mergeCell ref="AP6:AP7"/>
  </mergeCells>
  <dataValidations disablePrompts="1" count="1">
    <dataValidation type="list" allowBlank="1" showInputMessage="1" showErrorMessage="1" sqref="F2" xr:uid="{E8792A3E-A549-4AA7-80B4-0EBF4DA9E0B9}">
      <formula1>Quarter</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94CA5-BA39-44E5-BD82-A3AA13ED8042}">
  <sheetPr>
    <tabColor theme="7" tint="0.39997558519241921"/>
  </sheetPr>
  <dimension ref="B1:N76"/>
  <sheetViews>
    <sheetView topLeftCell="A9" zoomScaleNormal="100" workbookViewId="0">
      <selection activeCell="N2" sqref="N2"/>
    </sheetView>
  </sheetViews>
  <sheetFormatPr baseColWidth="10" defaultColWidth="11.453125" defaultRowHeight="14.5" x14ac:dyDescent="0.35"/>
  <cols>
    <col min="1" max="1" width="3.26953125" customWidth="1"/>
    <col min="2" max="2" width="1.54296875" customWidth="1"/>
    <col min="3" max="3" width="19.26953125" style="68" customWidth="1"/>
    <col min="4" max="8" width="10.54296875" style="68" customWidth="1"/>
    <col min="9" max="9" width="10.7265625" style="68" customWidth="1"/>
    <col min="10" max="10" width="1.54296875" style="68" customWidth="1"/>
    <col min="11" max="11" width="2.7265625" customWidth="1"/>
    <col min="13" max="13" width="23.26953125" bestFit="1" customWidth="1"/>
  </cols>
  <sheetData>
    <row r="1" spans="2:14" ht="15" thickBot="1" x14ac:dyDescent="0.4"/>
    <row r="2" spans="2:14" ht="22" thickTop="1" thickBot="1" x14ac:dyDescent="0.55000000000000004">
      <c r="B2" s="485" t="s">
        <v>102</v>
      </c>
      <c r="C2" s="486"/>
      <c r="D2" s="486"/>
      <c r="E2" s="486"/>
      <c r="F2" s="486"/>
      <c r="G2" s="486"/>
      <c r="H2" s="486"/>
      <c r="I2" s="486"/>
      <c r="J2" s="487"/>
      <c r="M2" s="68" t="s">
        <v>103</v>
      </c>
      <c r="N2" s="73">
        <v>1</v>
      </c>
    </row>
    <row r="3" spans="2:14" x14ac:dyDescent="0.35">
      <c r="B3" s="74"/>
      <c r="C3" s="75"/>
      <c r="D3" s="75"/>
      <c r="E3" s="75"/>
      <c r="F3" s="75"/>
      <c r="G3" s="75"/>
      <c r="H3" s="75"/>
      <c r="I3" s="75"/>
      <c r="J3" s="76"/>
      <c r="M3" s="68" t="s">
        <v>104</v>
      </c>
    </row>
    <row r="4" spans="2:14" x14ac:dyDescent="0.35">
      <c r="B4" s="74"/>
      <c r="C4" s="77" t="s">
        <v>105</v>
      </c>
      <c r="D4" s="78" t="s">
        <v>106</v>
      </c>
      <c r="E4" s="75"/>
      <c r="F4" s="75"/>
      <c r="G4" s="75"/>
      <c r="H4" s="75"/>
      <c r="I4" s="75"/>
      <c r="J4" s="76"/>
    </row>
    <row r="5" spans="2:14" x14ac:dyDescent="0.35">
      <c r="B5" s="74"/>
      <c r="C5" s="75"/>
      <c r="D5" s="75"/>
      <c r="E5" s="75"/>
      <c r="F5" s="75"/>
      <c r="G5" s="75"/>
      <c r="H5" s="75"/>
      <c r="I5" s="79"/>
      <c r="J5" s="76"/>
    </row>
    <row r="6" spans="2:14" x14ac:dyDescent="0.35">
      <c r="B6" s="74"/>
      <c r="C6" s="483" t="s">
        <v>107</v>
      </c>
      <c r="D6" s="484"/>
      <c r="E6" s="138"/>
      <c r="F6" s="488"/>
      <c r="G6" s="489"/>
      <c r="H6" s="489"/>
      <c r="I6" s="490"/>
      <c r="J6" s="76"/>
    </row>
    <row r="7" spans="2:14" x14ac:dyDescent="0.35">
      <c r="B7" s="74"/>
      <c r="C7" s="491" t="s">
        <v>108</v>
      </c>
      <c r="D7" s="491"/>
      <c r="E7" s="491"/>
      <c r="F7" s="488" t="s">
        <v>109</v>
      </c>
      <c r="G7" s="489"/>
      <c r="H7" s="489"/>
      <c r="I7" s="490"/>
      <c r="J7" s="76"/>
    </row>
    <row r="8" spans="2:14" x14ac:dyDescent="0.35">
      <c r="B8" s="74"/>
      <c r="C8" s="80" t="s">
        <v>110</v>
      </c>
      <c r="D8" s="80"/>
      <c r="E8" s="80"/>
      <c r="F8" s="492"/>
      <c r="G8" s="493"/>
      <c r="H8" s="493"/>
      <c r="I8" s="494"/>
      <c r="J8" s="76"/>
    </row>
    <row r="9" spans="2:14" x14ac:dyDescent="0.35">
      <c r="B9" s="74"/>
      <c r="C9" s="495" t="s">
        <v>111</v>
      </c>
      <c r="D9" s="495"/>
      <c r="E9" s="495"/>
      <c r="F9" s="496">
        <f ca="1">TODAY()</f>
        <v>45708</v>
      </c>
      <c r="G9" s="497"/>
      <c r="H9" s="497"/>
      <c r="I9" s="498"/>
      <c r="J9" s="76"/>
    </row>
    <row r="10" spans="2:14" x14ac:dyDescent="0.35">
      <c r="B10" s="74"/>
      <c r="C10" s="491" t="s">
        <v>112</v>
      </c>
      <c r="D10" s="491"/>
      <c r="E10" s="491"/>
      <c r="F10" s="81" t="e">
        <f>VLOOKUP(N2,Data!#REF!,2,FALSE)</f>
        <v>#REF!</v>
      </c>
      <c r="G10" s="82" t="s">
        <v>113</v>
      </c>
      <c r="H10" s="82"/>
      <c r="I10" s="81" t="e">
        <f>VLOOKUP(N2,Data!#REF!,3,FALSE)</f>
        <v>#REF!</v>
      </c>
      <c r="J10" s="76"/>
    </row>
    <row r="11" spans="2:14" x14ac:dyDescent="0.35">
      <c r="B11" s="74"/>
      <c r="C11" s="491" t="s">
        <v>114</v>
      </c>
      <c r="D11" s="491"/>
      <c r="E11" s="491"/>
      <c r="F11" s="83" t="e">
        <f>VLOOKUP(N2+1,Data!#REF!,2,FALSE)</f>
        <v>#REF!</v>
      </c>
      <c r="G11" s="82" t="s">
        <v>113</v>
      </c>
      <c r="H11" s="82"/>
      <c r="I11" s="83" t="e">
        <f>Data!#REF!</f>
        <v>#REF!</v>
      </c>
      <c r="J11" s="76"/>
    </row>
    <row r="12" spans="2:14" x14ac:dyDescent="0.35">
      <c r="B12" s="74"/>
      <c r="C12" s="75"/>
      <c r="D12" s="75"/>
      <c r="E12" s="75"/>
      <c r="F12" s="75"/>
      <c r="G12" s="75"/>
      <c r="H12" s="75"/>
      <c r="I12" s="79"/>
      <c r="J12" s="76"/>
    </row>
    <row r="13" spans="2:14" ht="15" thickBot="1" x14ac:dyDescent="0.4">
      <c r="B13" s="74"/>
      <c r="C13" s="499" t="str">
        <f>"We hereby request the payment in advance for the instalment n° "&amp;N2&amp;" for a total amount of :"</f>
        <v>We hereby request the payment in advance for the instalment n° 1 for a total amount of :</v>
      </c>
      <c r="D13" s="499"/>
      <c r="E13" s="499"/>
      <c r="F13" s="499"/>
      <c r="G13" s="499"/>
      <c r="H13" s="499"/>
      <c r="I13" s="499"/>
      <c r="J13" s="76"/>
    </row>
    <row r="14" spans="2:14" ht="15" thickBot="1" x14ac:dyDescent="0.4">
      <c r="B14" s="74"/>
      <c r="C14" s="84" t="e">
        <f>I55</f>
        <v>#REF!</v>
      </c>
      <c r="D14" s="75" t="s">
        <v>115</v>
      </c>
      <c r="E14" s="77"/>
      <c r="F14" s="77"/>
      <c r="G14" s="77"/>
      <c r="H14" s="77"/>
      <c r="I14" s="79"/>
      <c r="J14" s="76"/>
    </row>
    <row r="15" spans="2:14" x14ac:dyDescent="0.35">
      <c r="B15" s="74"/>
      <c r="C15" s="77"/>
      <c r="D15" s="77"/>
      <c r="E15" s="77"/>
      <c r="F15" s="77"/>
      <c r="G15" s="77"/>
      <c r="H15" s="77"/>
      <c r="I15" s="79"/>
      <c r="J15" s="76"/>
    </row>
    <row r="16" spans="2:14" x14ac:dyDescent="0.35">
      <c r="B16" s="74"/>
      <c r="C16" s="478" t="s">
        <v>116</v>
      </c>
      <c r="D16" s="479"/>
      <c r="E16" s="477"/>
      <c r="F16" s="477"/>
      <c r="G16" s="477"/>
      <c r="H16" s="477"/>
      <c r="I16" s="477"/>
      <c r="J16" s="76"/>
    </row>
    <row r="17" spans="2:10" x14ac:dyDescent="0.35">
      <c r="B17" s="74"/>
      <c r="C17" s="478" t="s">
        <v>117</v>
      </c>
      <c r="D17" s="479"/>
      <c r="E17" s="477"/>
      <c r="F17" s="477"/>
      <c r="G17" s="477"/>
      <c r="H17" s="477"/>
      <c r="I17" s="477"/>
      <c r="J17" s="76"/>
    </row>
    <row r="18" spans="2:10" x14ac:dyDescent="0.35">
      <c r="B18" s="74"/>
      <c r="C18" s="478" t="s">
        <v>118</v>
      </c>
      <c r="D18" s="479"/>
      <c r="E18" s="477"/>
      <c r="F18" s="477"/>
      <c r="G18" s="477"/>
      <c r="H18" s="477"/>
      <c r="I18" s="477"/>
      <c r="J18" s="76"/>
    </row>
    <row r="19" spans="2:10" x14ac:dyDescent="0.35">
      <c r="B19" s="74"/>
      <c r="C19" s="478" t="s">
        <v>119</v>
      </c>
      <c r="D19" s="479"/>
      <c r="E19" s="477"/>
      <c r="F19" s="477"/>
      <c r="G19" s="477"/>
      <c r="H19" s="477"/>
      <c r="I19" s="477"/>
      <c r="J19" s="76"/>
    </row>
    <row r="20" spans="2:10" x14ac:dyDescent="0.35">
      <c r="B20" s="74"/>
      <c r="C20" s="478" t="s">
        <v>120</v>
      </c>
      <c r="D20" s="479"/>
      <c r="E20" s="477"/>
      <c r="F20" s="477"/>
      <c r="G20" s="477"/>
      <c r="H20" s="477"/>
      <c r="I20" s="477"/>
      <c r="J20" s="76"/>
    </row>
    <row r="21" spans="2:10" x14ac:dyDescent="0.35">
      <c r="B21" s="74"/>
      <c r="C21" s="478" t="s">
        <v>121</v>
      </c>
      <c r="D21" s="479"/>
      <c r="E21" s="477"/>
      <c r="F21" s="477"/>
      <c r="G21" s="477"/>
      <c r="H21" s="477"/>
      <c r="I21" s="477"/>
      <c r="J21" s="76"/>
    </row>
    <row r="22" spans="2:10" x14ac:dyDescent="0.35">
      <c r="B22" s="74"/>
      <c r="C22" s="478" t="s">
        <v>122</v>
      </c>
      <c r="D22" s="479"/>
      <c r="E22" s="477"/>
      <c r="F22" s="477"/>
      <c r="G22" s="477"/>
      <c r="H22" s="477"/>
      <c r="I22" s="477"/>
      <c r="J22" s="76"/>
    </row>
    <row r="23" spans="2:10" x14ac:dyDescent="0.35">
      <c r="B23" s="74"/>
      <c r="C23" s="478" t="s">
        <v>123</v>
      </c>
      <c r="D23" s="479"/>
      <c r="E23" s="477"/>
      <c r="F23" s="477"/>
      <c r="G23" s="477"/>
      <c r="H23" s="477"/>
      <c r="I23" s="477"/>
      <c r="J23" s="76"/>
    </row>
    <row r="24" spans="2:10" x14ac:dyDescent="0.35">
      <c r="B24" s="74"/>
      <c r="C24" s="478" t="s">
        <v>124</v>
      </c>
      <c r="D24" s="479"/>
      <c r="E24" s="477"/>
      <c r="F24" s="477"/>
      <c r="G24" s="477"/>
      <c r="H24" s="477"/>
      <c r="I24" s="477"/>
      <c r="J24" s="76"/>
    </row>
    <row r="25" spans="2:10" x14ac:dyDescent="0.35">
      <c r="B25" s="74"/>
      <c r="C25" s="478" t="s">
        <v>125</v>
      </c>
      <c r="D25" s="479"/>
      <c r="E25" s="477"/>
      <c r="F25" s="477"/>
      <c r="G25" s="477"/>
      <c r="H25" s="477"/>
      <c r="I25" s="477"/>
      <c r="J25" s="76"/>
    </row>
    <row r="26" spans="2:10" x14ac:dyDescent="0.35">
      <c r="B26" s="74"/>
      <c r="C26" s="478" t="s">
        <v>126</v>
      </c>
      <c r="D26" s="479"/>
      <c r="E26" s="477"/>
      <c r="F26" s="477"/>
      <c r="G26" s="477"/>
      <c r="H26" s="477"/>
      <c r="I26" s="477"/>
      <c r="J26" s="76"/>
    </row>
    <row r="27" spans="2:10" x14ac:dyDescent="0.35">
      <c r="B27" s="74"/>
      <c r="C27" s="75"/>
      <c r="D27" s="75"/>
      <c r="E27" s="75"/>
      <c r="F27" s="75"/>
      <c r="G27" s="75"/>
      <c r="H27" s="75"/>
      <c r="I27" s="79"/>
      <c r="J27" s="76"/>
    </row>
    <row r="28" spans="2:10" x14ac:dyDescent="0.35">
      <c r="B28" s="74"/>
      <c r="C28" s="77" t="s">
        <v>127</v>
      </c>
      <c r="D28" s="75"/>
      <c r="E28" s="75"/>
      <c r="F28" s="75"/>
      <c r="G28" s="75"/>
      <c r="H28" s="75"/>
      <c r="I28" s="79"/>
      <c r="J28" s="76"/>
    </row>
    <row r="29" spans="2:10" x14ac:dyDescent="0.35">
      <c r="B29" s="74"/>
      <c r="C29" s="75"/>
      <c r="D29" s="75"/>
      <c r="E29" s="75"/>
      <c r="F29" s="75"/>
      <c r="G29" s="75"/>
      <c r="H29" s="75"/>
      <c r="I29" s="79"/>
      <c r="J29" s="76"/>
    </row>
    <row r="30" spans="2:10" x14ac:dyDescent="0.35">
      <c r="B30" s="74"/>
      <c r="C30" s="75"/>
      <c r="D30" s="75"/>
      <c r="E30" s="75"/>
      <c r="F30" s="75"/>
      <c r="G30" s="75"/>
      <c r="H30" s="75"/>
      <c r="I30" s="79"/>
      <c r="J30" s="76"/>
    </row>
    <row r="31" spans="2:10" x14ac:dyDescent="0.35">
      <c r="B31" s="74"/>
      <c r="C31" s="75"/>
      <c r="D31" s="75"/>
      <c r="E31" s="75"/>
      <c r="F31" s="75"/>
      <c r="G31" s="75"/>
      <c r="H31" s="75"/>
      <c r="I31" s="79"/>
      <c r="J31" s="76"/>
    </row>
    <row r="32" spans="2:10" x14ac:dyDescent="0.35">
      <c r="B32" s="74"/>
      <c r="C32" s="75"/>
      <c r="D32" s="75"/>
      <c r="E32" s="75"/>
      <c r="F32" s="75"/>
      <c r="G32" s="75"/>
      <c r="H32" s="75"/>
      <c r="I32" s="79"/>
      <c r="J32" s="76"/>
    </row>
    <row r="33" spans="2:13" x14ac:dyDescent="0.35">
      <c r="B33" s="74"/>
      <c r="C33" s="75" t="s">
        <v>128</v>
      </c>
      <c r="D33" s="75"/>
      <c r="E33" s="75"/>
      <c r="G33" s="75" t="s">
        <v>129</v>
      </c>
      <c r="H33" s="75"/>
      <c r="I33" s="79"/>
      <c r="J33" s="76"/>
    </row>
    <row r="34" spans="2:13" ht="15" thickBot="1" x14ac:dyDescent="0.4">
      <c r="B34" s="74"/>
      <c r="C34" s="75"/>
      <c r="D34" s="75"/>
      <c r="E34" s="75"/>
      <c r="F34" s="75"/>
      <c r="G34" s="75"/>
      <c r="H34" s="75"/>
      <c r="I34" s="79"/>
      <c r="J34" s="76"/>
    </row>
    <row r="35" spans="2:13" x14ac:dyDescent="0.35">
      <c r="B35" s="74"/>
      <c r="C35" s="75"/>
      <c r="D35" s="85" t="str">
        <f>'Budget consortium'!B2</f>
        <v>Consortium</v>
      </c>
      <c r="E35" s="86" t="e">
        <f>#REF!</f>
        <v>#REF!</v>
      </c>
      <c r="F35" s="86" t="e">
        <f>#REF!</f>
        <v>#REF!</v>
      </c>
      <c r="G35" s="86" t="e">
        <f>#REF!</f>
        <v>#REF!</v>
      </c>
      <c r="H35" s="134"/>
      <c r="I35" s="87" t="s">
        <v>1</v>
      </c>
      <c r="J35" s="76"/>
    </row>
    <row r="36" spans="2:13" x14ac:dyDescent="0.35">
      <c r="B36" s="74"/>
      <c r="C36" s="88" t="s">
        <v>93</v>
      </c>
      <c r="D36" s="89" t="e" cm="1">
        <f t="array" ref="D36">SUMPRODUCT(('Budget consortium'!$R$6:$BA$6=$N$2)*('Budget consortium'!$E$13:$E$321=PPR!C36)*('Budget consortium'!$R$13:$BA$321*1))</f>
        <v>#REF!</v>
      </c>
      <c r="E36" s="90" t="e" cm="1">
        <f t="array" ref="E36">SUMPRODUCT((#REF!=$N$2)*(#REF!=$C36)*(#REF!*1))</f>
        <v>#REF!</v>
      </c>
      <c r="F36" s="90" t="e" cm="1">
        <f t="array" ref="F36">SUMPRODUCT((#REF!=$N$2)*(#REF!=$C36)*(#REF!*1))</f>
        <v>#REF!</v>
      </c>
      <c r="G36" s="90" t="e" cm="1">
        <f t="array" ref="G36">SUMPRODUCT((#REF!=$N$2)*(#REF!=$C36)*(#REF!*1))</f>
        <v>#REF!</v>
      </c>
      <c r="H36" s="135"/>
      <c r="I36" s="91" t="e">
        <f>SUM(D36:H36)</f>
        <v>#REF!</v>
      </c>
      <c r="J36" s="92"/>
    </row>
    <row r="37" spans="2:13" x14ac:dyDescent="0.35">
      <c r="B37" s="74"/>
      <c r="C37" s="88" t="s">
        <v>130</v>
      </c>
      <c r="D37" s="89" t="e" cm="1">
        <f t="array" ref="D37">SUMPRODUCT(('Budget consortium'!$R$6:$BA$6=$N$2)*('Budget consortium'!$E$13:$E$321=PPR!C37)*('Budget consortium'!$R$13:$BA$321*1))</f>
        <v>#REF!</v>
      </c>
      <c r="E37" s="90" t="e" cm="1">
        <f t="array" ref="E37">SUMPRODUCT((#REF!=$N$2)*(#REF!=$C37)*(#REF!*1))</f>
        <v>#REF!</v>
      </c>
      <c r="F37" s="90" t="e" cm="1">
        <f t="array" ref="F37">SUMPRODUCT((#REF!=$N$2)*(#REF!=$C37)*(#REF!*1))</f>
        <v>#REF!</v>
      </c>
      <c r="G37" s="90" t="e" cm="1">
        <f t="array" ref="G37">SUMPRODUCT((#REF!=$N$2)*(#REF!=$C37)*(#REF!*1))</f>
        <v>#REF!</v>
      </c>
      <c r="H37" s="135"/>
      <c r="I37" s="91" t="e">
        <f t="shared" ref="I37:I42" si="0">SUM(D37:H37)</f>
        <v>#REF!</v>
      </c>
      <c r="J37" s="92"/>
    </row>
    <row r="38" spans="2:13" x14ac:dyDescent="0.35">
      <c r="B38" s="74"/>
      <c r="C38" s="88" t="s">
        <v>131</v>
      </c>
      <c r="D38" s="89" t="e" cm="1">
        <f t="array" ref="D38">SUMPRODUCT(('Budget consortium'!$R$6:$BA$6=$N$2)*('Budget consortium'!$E$13:$E$321=PPR!C38)*('Budget consortium'!$R$13:$BA$321*1))</f>
        <v>#REF!</v>
      </c>
      <c r="E38" s="90" t="e" cm="1">
        <f t="array" ref="E38">SUMPRODUCT((#REF!=$N$2)*(#REF!=$C38)*(#REF!*1))</f>
        <v>#REF!</v>
      </c>
      <c r="F38" s="90" t="e" cm="1">
        <f t="array" ref="F38">SUMPRODUCT((#REF!=$N$2)*(#REF!=$C38)*(#REF!*1))</f>
        <v>#REF!</v>
      </c>
      <c r="G38" s="90" t="e" cm="1">
        <f t="array" ref="G38">SUMPRODUCT((#REF!=$N$2)*(#REF!=$C38)*(#REF!*1))</f>
        <v>#REF!</v>
      </c>
      <c r="H38" s="135"/>
      <c r="I38" s="91" t="e">
        <f t="shared" si="0"/>
        <v>#REF!</v>
      </c>
      <c r="J38" s="92"/>
    </row>
    <row r="39" spans="2:13" x14ac:dyDescent="0.35">
      <c r="B39" s="74"/>
      <c r="C39" s="93" t="s">
        <v>132</v>
      </c>
      <c r="D39" s="89" t="e" cm="1">
        <f t="array" ref="D39">SUMPRODUCT(('Budget consortium'!$R$6:$BA$6=$N$2)*('Budget consortium'!$E$13:$E$321=PPR!C39)*('Budget consortium'!$R$13:$BA$321*1))</f>
        <v>#REF!</v>
      </c>
      <c r="E39" s="90" t="e" cm="1">
        <f t="array" ref="E39">SUMPRODUCT((#REF!=$N$2)*(#REF!=$C39)*(#REF!*1))</f>
        <v>#REF!</v>
      </c>
      <c r="F39" s="90" t="e" cm="1">
        <f t="array" ref="F39">SUMPRODUCT((#REF!=$N$2)*(#REF!=$C39)*(#REF!*1))</f>
        <v>#REF!</v>
      </c>
      <c r="G39" s="90" t="e" cm="1">
        <f t="array" ref="G39">SUMPRODUCT((#REF!=$N$2)*(#REF!=$C39)*(#REF!*1))</f>
        <v>#REF!</v>
      </c>
      <c r="H39" s="135"/>
      <c r="I39" s="91" t="e">
        <f t="shared" si="0"/>
        <v>#REF!</v>
      </c>
      <c r="J39" s="92"/>
    </row>
    <row r="40" spans="2:13" x14ac:dyDescent="0.35">
      <c r="B40" s="74"/>
      <c r="C40" s="93" t="s">
        <v>133</v>
      </c>
      <c r="D40" s="89" t="e" cm="1">
        <f t="array" ref="D40">SUMPRODUCT(('Budget consortium'!$R$6:$BA$6=$N$2)*('Budget consortium'!$E$13:$E$321=PPR!C40)*('Budget consortium'!$R$13:$BA$321*1))</f>
        <v>#REF!</v>
      </c>
      <c r="E40" s="90" t="e" cm="1">
        <f t="array" ref="E40">SUMPRODUCT((#REF!=$N$2)*(#REF!=$C40)*(#REF!*1))</f>
        <v>#REF!</v>
      </c>
      <c r="F40" s="90" t="e" cm="1">
        <f t="array" ref="F40">SUMPRODUCT((#REF!=$N$2)*(#REF!=$C40)*(#REF!*1))</f>
        <v>#REF!</v>
      </c>
      <c r="G40" s="90" t="e" cm="1">
        <f t="array" ref="G40">SUMPRODUCT((#REF!=$N$2)*(#REF!=$C40)*(#REF!*1))</f>
        <v>#REF!</v>
      </c>
      <c r="H40" s="135"/>
      <c r="I40" s="91" t="e">
        <f t="shared" si="0"/>
        <v>#REF!</v>
      </c>
      <c r="J40" s="92"/>
    </row>
    <row r="41" spans="2:13" x14ac:dyDescent="0.35">
      <c r="B41" s="74"/>
      <c r="C41" s="93" t="s">
        <v>41</v>
      </c>
      <c r="D41" s="89" t="e" cm="1">
        <f t="array" ref="D41">SUMPRODUCT(('Budget consortium'!$R$6:$BA$6=$N$2)*('Budget consortium'!$E$13:$E$321=PPR!C41)*('Budget consortium'!$R$13:$BA$321*1))</f>
        <v>#REF!</v>
      </c>
      <c r="E41" s="90" t="e" cm="1">
        <f t="array" ref="E41">SUMPRODUCT((#REF!=$N$2)*(#REF!=$C41)*(#REF!*1))</f>
        <v>#REF!</v>
      </c>
      <c r="F41" s="90" t="e" cm="1">
        <f t="array" ref="F41">SUMPRODUCT((#REF!=$N$2)*(#REF!=$C41)*(#REF!*1))</f>
        <v>#REF!</v>
      </c>
      <c r="G41" s="90" t="e" cm="1">
        <f t="array" ref="G41">SUMPRODUCT((#REF!=$N$2)*(#REF!=$C41)*(#REF!*1))</f>
        <v>#REF!</v>
      </c>
      <c r="H41" s="135"/>
      <c r="I41" s="91" t="e">
        <f t="shared" si="0"/>
        <v>#REF!</v>
      </c>
      <c r="J41" s="92"/>
    </row>
    <row r="42" spans="2:13" ht="15" thickBot="1" x14ac:dyDescent="0.4">
      <c r="B42" s="74"/>
      <c r="C42" s="88" t="s">
        <v>2</v>
      </c>
      <c r="D42" s="89" t="e" cm="1">
        <f t="array" ref="D42">SUMPRODUCT(('Budget consortium'!$R$6:$BA$6=$N$2)*('Budget consortium'!$E$13:$E$321=PPR!C42)*('Budget consortium'!$R$13:$BA$321*1))</f>
        <v>#REF!</v>
      </c>
      <c r="E42" s="90" t="e" cm="1">
        <f t="array" ref="E42">SUMPRODUCT((#REF!=$N$2)*(#REF!=$C42)*(#REF!*1))</f>
        <v>#REF!</v>
      </c>
      <c r="F42" s="90" t="e" cm="1">
        <f t="array" ref="F42">SUMPRODUCT((#REF!=$N$2)*(#REF!=$C42)*(#REF!*1))</f>
        <v>#REF!</v>
      </c>
      <c r="G42" s="90" t="e" cm="1">
        <f t="array" ref="G42">SUMPRODUCT((#REF!=$N$2)*(#REF!=$C42)*(#REF!*1))</f>
        <v>#REF!</v>
      </c>
      <c r="H42" s="135"/>
      <c r="I42" s="91" t="e">
        <f t="shared" si="0"/>
        <v>#REF!</v>
      </c>
      <c r="J42" s="92"/>
      <c r="M42" s="12"/>
    </row>
    <row r="43" spans="2:13" ht="15" thickBot="1" x14ac:dyDescent="0.4">
      <c r="B43" s="74"/>
      <c r="C43" s="94" t="str">
        <f>"Payment Request for Q"&amp;N2</f>
        <v>Payment Request for Q1</v>
      </c>
      <c r="D43" s="95" t="e">
        <f>SUM(D36:D42)</f>
        <v>#REF!</v>
      </c>
      <c r="E43" s="95" t="e">
        <f t="shared" ref="E43:H43" si="1">SUM(E36:E42)</f>
        <v>#REF!</v>
      </c>
      <c r="F43" s="95" t="e">
        <f>SUM(F36:F42)</f>
        <v>#REF!</v>
      </c>
      <c r="G43" s="95" t="e">
        <f t="shared" si="1"/>
        <v>#REF!</v>
      </c>
      <c r="H43" s="95">
        <f t="shared" si="1"/>
        <v>0</v>
      </c>
      <c r="I43" s="96" t="e">
        <f>SUM(I36:I42)</f>
        <v>#REF!</v>
      </c>
      <c r="J43" s="76"/>
      <c r="L43" s="12"/>
    </row>
    <row r="44" spans="2:13" x14ac:dyDescent="0.35">
      <c r="B44" s="74"/>
      <c r="C44" s="78"/>
      <c r="D44" s="159"/>
      <c r="E44" s="159"/>
      <c r="F44" s="159"/>
      <c r="G44" s="159"/>
      <c r="H44" s="159"/>
      <c r="I44" s="97"/>
      <c r="J44" s="76"/>
    </row>
    <row r="45" spans="2:13" x14ac:dyDescent="0.35">
      <c r="B45" s="74"/>
      <c r="C45" s="78" t="s">
        <v>134</v>
      </c>
      <c r="D45" s="158"/>
      <c r="E45" s="158"/>
      <c r="F45" s="158"/>
      <c r="G45" s="158"/>
      <c r="H45" s="158"/>
      <c r="I45" s="79"/>
      <c r="J45" s="76"/>
      <c r="L45" s="12"/>
    </row>
    <row r="46" spans="2:13" ht="15" thickBot="1" x14ac:dyDescent="0.4">
      <c r="B46" s="74"/>
      <c r="C46" s="78"/>
      <c r="D46" s="78"/>
      <c r="E46" s="78"/>
      <c r="F46" s="78"/>
      <c r="G46" s="78"/>
      <c r="H46" s="78"/>
      <c r="I46" s="79"/>
      <c r="J46" s="76"/>
    </row>
    <row r="47" spans="2:13" x14ac:dyDescent="0.35">
      <c r="B47" s="74"/>
      <c r="C47" s="98" t="str">
        <f>"Funds Received for I"&amp;IF(N2&lt;=1,0,N2-1)</f>
        <v>Funds Received for I0</v>
      </c>
      <c r="D47" s="99">
        <f>IFERROR(VLOOKUP(N2-1,B60:I71,3,FALSE),0)</f>
        <v>0</v>
      </c>
      <c r="E47" s="100">
        <f>IFERROR(VLOOKUP(N2-1,B60:I71,4,FALSE),0)</f>
        <v>0</v>
      </c>
      <c r="F47" s="100">
        <f>IFERROR(VLOOKUP(N2-1,B60:I71,5,FALSE),0)</f>
        <v>0</v>
      </c>
      <c r="G47" s="100">
        <f>IFERROR(VLOOKUP(N2-1,B60:I71,6,FALSE),0)</f>
        <v>0</v>
      </c>
      <c r="H47" s="100">
        <f>IFERROR(VLOOKUP(O2-1,C60:J71,6,FALSE),0)</f>
        <v>0</v>
      </c>
      <c r="I47" s="101">
        <f>SUM(D47:H47)</f>
        <v>0</v>
      </c>
      <c r="J47" s="76"/>
    </row>
    <row r="48" spans="2:13" ht="15" thickBot="1" x14ac:dyDescent="0.4">
      <c r="B48" s="74"/>
      <c r="C48" s="98" t="str">
        <f>"Revised forecast for I"&amp;IF(N2&lt;=1,0,N2-1)</f>
        <v>Revised forecast for I0</v>
      </c>
      <c r="D48" s="102">
        <f>SUMIF('Budget consortium'!R6:BA6,PPR!N2-1,'Budget consortium'!R322:BA322)</f>
        <v>0</v>
      </c>
      <c r="E48" s="103" t="e">
        <f>SUMIF(#REF!,N2-1,#REF!)</f>
        <v>#REF!</v>
      </c>
      <c r="F48" s="103" t="e">
        <f>SUMIF(#REF!,PPR!N2-1,#REF!)</f>
        <v>#REF!</v>
      </c>
      <c r="G48" s="103" t="e">
        <f>SUMIF(#REF!,N2-1,#REF!)</f>
        <v>#REF!</v>
      </c>
      <c r="H48" s="103" t="e">
        <f>SUMIF(#REF!,N2-1,#REF!)</f>
        <v>#REF!</v>
      </c>
      <c r="I48" s="104" t="e">
        <f>SUM(D48:H48)</f>
        <v>#REF!</v>
      </c>
      <c r="J48" s="76"/>
    </row>
    <row r="49" spans="2:10" ht="15" thickBot="1" x14ac:dyDescent="0.4">
      <c r="B49" s="74"/>
      <c r="C49" s="98" t="s">
        <v>135</v>
      </c>
      <c r="D49" s="105">
        <f>D48-D47</f>
        <v>0</v>
      </c>
      <c r="E49" s="106" t="e">
        <f t="shared" ref="E49:H49" si="2">E48-E47</f>
        <v>#REF!</v>
      </c>
      <c r="F49" s="106" t="e">
        <f t="shared" si="2"/>
        <v>#REF!</v>
      </c>
      <c r="G49" s="106" t="e">
        <f t="shared" si="2"/>
        <v>#REF!</v>
      </c>
      <c r="H49" s="106" t="e">
        <f t="shared" si="2"/>
        <v>#REF!</v>
      </c>
      <c r="I49" s="107">
        <f>IFERROR(I48-I47,0)</f>
        <v>0</v>
      </c>
      <c r="J49" s="76"/>
    </row>
    <row r="50" spans="2:10" ht="15" thickBot="1" x14ac:dyDescent="0.4">
      <c r="B50" s="74"/>
      <c r="C50" s="75"/>
      <c r="D50" s="75"/>
      <c r="E50" s="75"/>
      <c r="F50" s="75"/>
      <c r="G50" s="75"/>
      <c r="H50" s="75"/>
      <c r="I50" s="75"/>
      <c r="J50" s="76"/>
    </row>
    <row r="51" spans="2:10" x14ac:dyDescent="0.35">
      <c r="B51" s="74"/>
      <c r="C51" s="98" t="str">
        <f>"Funds Received for I"&amp;IF(N2&lt;=2,0,N2-2)</f>
        <v>Funds Received for I0</v>
      </c>
      <c r="D51" s="108">
        <f>IFERROR(VLOOKUP(N2-2,B60:I71,3,FALSE),0)</f>
        <v>0</v>
      </c>
      <c r="E51" s="109">
        <f>IFERROR(VLOOKUP(N2-2,B60:I71,4,FALSE),0)</f>
        <v>0</v>
      </c>
      <c r="F51" s="109">
        <f>IFERROR(VLOOKUP(N2-2,B60:I71,5,FALSE),0)</f>
        <v>0</v>
      </c>
      <c r="G51" s="109">
        <f>IFERROR(VLOOKUP(N2-2,B60:I71,6,FALSE),0)</f>
        <v>0</v>
      </c>
      <c r="H51" s="109">
        <f>IFERROR(VLOOKUP(O2-2,C60:J71,6,FALSE),0)</f>
        <v>0</v>
      </c>
      <c r="I51" s="101">
        <f>SUM(D51:H51)</f>
        <v>0</v>
      </c>
      <c r="J51" s="76"/>
    </row>
    <row r="52" spans="2:10" ht="15" thickBot="1" x14ac:dyDescent="0.4">
      <c r="B52" s="74"/>
      <c r="C52" s="98" t="str">
        <f>"Funds Spent for I"&amp;IF(N2&lt;=2,0,N2-2)</f>
        <v>Funds Spent for I0</v>
      </c>
      <c r="D52" s="110">
        <f>SUMIF('Budget consortium'!R6:BA6,PPR!N2-2,'Budget consortium'!R322:BA322)</f>
        <v>0</v>
      </c>
      <c r="E52" s="103" t="e">
        <f>SUMIF(#REF!,N2-2,#REF!)</f>
        <v>#REF!</v>
      </c>
      <c r="F52" s="103" t="e">
        <f>SUMIF(#REF!,N2-2,#REF!)</f>
        <v>#REF!</v>
      </c>
      <c r="G52" s="103" t="e">
        <f>SUMIF(#REF!,N2-2,#REF!)</f>
        <v>#REF!</v>
      </c>
      <c r="H52" s="103" t="e">
        <f>SUMIF(#REF!,N2-2,#REF!)</f>
        <v>#REF!</v>
      </c>
      <c r="I52" s="104" t="e">
        <f>SUM(D52:H52)</f>
        <v>#REF!</v>
      </c>
      <c r="J52" s="76"/>
    </row>
    <row r="53" spans="2:10" ht="15" thickBot="1" x14ac:dyDescent="0.4">
      <c r="B53" s="74"/>
      <c r="C53" s="98" t="s">
        <v>135</v>
      </c>
      <c r="D53" s="105">
        <f>D52-D51</f>
        <v>0</v>
      </c>
      <c r="E53" s="106" t="e">
        <f t="shared" ref="E53:G53" si="3">E52-E51</f>
        <v>#REF!</v>
      </c>
      <c r="F53" s="106" t="e">
        <f t="shared" si="3"/>
        <v>#REF!</v>
      </c>
      <c r="G53" s="106" t="e">
        <f t="shared" si="3"/>
        <v>#REF!</v>
      </c>
      <c r="H53" s="106" t="e">
        <f t="shared" ref="H53" si="4">H52-H51</f>
        <v>#REF!</v>
      </c>
      <c r="I53" s="107">
        <f>IFERROR(I52-I51,0)</f>
        <v>0</v>
      </c>
      <c r="J53" s="76"/>
    </row>
    <row r="54" spans="2:10" ht="15" thickBot="1" x14ac:dyDescent="0.4">
      <c r="B54" s="74"/>
      <c r="C54" s="75"/>
      <c r="D54" s="75"/>
      <c r="E54" s="75"/>
      <c r="F54" s="75"/>
      <c r="G54" s="75"/>
      <c r="H54" s="75"/>
      <c r="I54" s="75"/>
      <c r="J54" s="76"/>
    </row>
    <row r="55" spans="2:10" ht="25" thickBot="1" x14ac:dyDescent="0.4">
      <c r="B55" s="74"/>
      <c r="C55" s="111" t="str">
        <f>"Revised Payment Request for Q"&amp;N2</f>
        <v>Revised Payment Request for Q1</v>
      </c>
      <c r="D55" s="112" t="e">
        <f>D43+D49+D53</f>
        <v>#REF!</v>
      </c>
      <c r="E55" s="112" t="e">
        <f t="shared" ref="E55:I55" si="5">E43+E49+E53</f>
        <v>#REF!</v>
      </c>
      <c r="F55" s="112" t="e">
        <f t="shared" si="5"/>
        <v>#REF!</v>
      </c>
      <c r="G55" s="112" t="e">
        <f t="shared" si="5"/>
        <v>#REF!</v>
      </c>
      <c r="H55" s="112" t="e">
        <f t="shared" si="5"/>
        <v>#REF!</v>
      </c>
      <c r="I55" s="112" t="e">
        <f t="shared" si="5"/>
        <v>#REF!</v>
      </c>
      <c r="J55" s="76"/>
    </row>
    <row r="56" spans="2:10" ht="15" thickBot="1" x14ac:dyDescent="0.4">
      <c r="B56" s="74"/>
      <c r="C56" s="75"/>
      <c r="D56" s="75"/>
      <c r="E56" s="75"/>
      <c r="F56" s="75"/>
      <c r="G56" s="75"/>
      <c r="H56" s="75"/>
      <c r="I56" s="75"/>
      <c r="J56" s="76"/>
    </row>
    <row r="57" spans="2:10" ht="15" thickBot="1" x14ac:dyDescent="0.4">
      <c r="B57" s="74"/>
      <c r="C57" s="480" t="s">
        <v>136</v>
      </c>
      <c r="D57" s="481"/>
      <c r="E57" s="481"/>
      <c r="F57" s="481"/>
      <c r="G57" s="481"/>
      <c r="H57" s="481"/>
      <c r="I57" s="482"/>
      <c r="J57" s="76"/>
    </row>
    <row r="58" spans="2:10" x14ac:dyDescent="0.35">
      <c r="B58" s="74"/>
      <c r="C58" s="75"/>
      <c r="D58" s="75"/>
      <c r="E58" s="75"/>
      <c r="F58" s="75"/>
      <c r="G58" s="75"/>
      <c r="H58" s="75"/>
      <c r="I58" s="75"/>
      <c r="J58" s="76"/>
    </row>
    <row r="59" spans="2:10" ht="26" x14ac:dyDescent="0.35">
      <c r="B59" s="74"/>
      <c r="C59" s="113" t="s">
        <v>137</v>
      </c>
      <c r="D59" s="114" t="s">
        <v>138</v>
      </c>
      <c r="E59" s="114" t="s">
        <v>139</v>
      </c>
      <c r="F59" s="114" t="s">
        <v>140</v>
      </c>
      <c r="G59" s="114" t="s">
        <v>141</v>
      </c>
      <c r="H59" s="114" t="s">
        <v>142</v>
      </c>
      <c r="I59" s="114" t="s">
        <v>1</v>
      </c>
      <c r="J59" s="76"/>
    </row>
    <row r="60" spans="2:10" x14ac:dyDescent="0.35">
      <c r="B60" s="115">
        <v>1</v>
      </c>
      <c r="C60" s="116" t="s">
        <v>143</v>
      </c>
      <c r="D60" s="117"/>
      <c r="E60" s="117"/>
      <c r="F60" s="117"/>
      <c r="G60" s="117"/>
      <c r="H60" s="117"/>
      <c r="I60" s="118">
        <f>SUM(D60:G60)</f>
        <v>0</v>
      </c>
      <c r="J60" s="76"/>
    </row>
    <row r="61" spans="2:10" x14ac:dyDescent="0.35">
      <c r="B61" s="115">
        <v>2</v>
      </c>
      <c r="C61" s="116" t="s">
        <v>144</v>
      </c>
      <c r="D61" s="117"/>
      <c r="E61" s="117"/>
      <c r="F61" s="117"/>
      <c r="G61" s="117"/>
      <c r="H61" s="117"/>
      <c r="I61" s="118">
        <f t="shared" ref="I61:I63" si="6">SUM(D61:G61)</f>
        <v>0</v>
      </c>
      <c r="J61" s="76"/>
    </row>
    <row r="62" spans="2:10" x14ac:dyDescent="0.35">
      <c r="B62" s="115">
        <v>3</v>
      </c>
      <c r="C62" s="116" t="s">
        <v>145</v>
      </c>
      <c r="D62" s="117"/>
      <c r="E62" s="117"/>
      <c r="F62" s="117"/>
      <c r="G62" s="117"/>
      <c r="H62" s="117"/>
      <c r="I62" s="118">
        <f t="shared" si="6"/>
        <v>0</v>
      </c>
      <c r="J62" s="76"/>
    </row>
    <row r="63" spans="2:10" x14ac:dyDescent="0.35">
      <c r="B63" s="115">
        <v>4</v>
      </c>
      <c r="C63" s="116" t="s">
        <v>146</v>
      </c>
      <c r="D63" s="117"/>
      <c r="E63" s="117"/>
      <c r="F63" s="117"/>
      <c r="G63" s="117"/>
      <c r="H63" s="117"/>
      <c r="I63" s="118">
        <f t="shared" si="6"/>
        <v>0</v>
      </c>
      <c r="J63" s="76"/>
    </row>
    <row r="64" spans="2:10" x14ac:dyDescent="0.35">
      <c r="B64" s="115">
        <v>5</v>
      </c>
      <c r="C64" s="116" t="s">
        <v>147</v>
      </c>
      <c r="D64" s="117"/>
      <c r="E64" s="117"/>
      <c r="F64" s="117"/>
      <c r="G64" s="117"/>
      <c r="H64" s="117"/>
      <c r="I64" s="119"/>
      <c r="J64" s="76"/>
    </row>
    <row r="65" spans="2:10" x14ac:dyDescent="0.35">
      <c r="B65" s="115">
        <v>6</v>
      </c>
      <c r="C65" s="116" t="s">
        <v>148</v>
      </c>
      <c r="D65" s="117"/>
      <c r="E65" s="117"/>
      <c r="F65" s="117"/>
      <c r="G65" s="117"/>
      <c r="H65" s="117"/>
      <c r="I65" s="119"/>
      <c r="J65" s="76"/>
    </row>
    <row r="66" spans="2:10" x14ac:dyDescent="0.35">
      <c r="B66" s="115">
        <v>7</v>
      </c>
      <c r="C66" s="116" t="s">
        <v>149</v>
      </c>
      <c r="D66" s="117"/>
      <c r="E66" s="117"/>
      <c r="F66" s="117"/>
      <c r="G66" s="117"/>
      <c r="H66" s="117"/>
      <c r="I66" s="119"/>
      <c r="J66" s="76"/>
    </row>
    <row r="67" spans="2:10" x14ac:dyDescent="0.35">
      <c r="B67" s="115">
        <v>8</v>
      </c>
      <c r="C67" s="116" t="s">
        <v>150</v>
      </c>
      <c r="D67" s="117"/>
      <c r="E67" s="117"/>
      <c r="F67" s="117"/>
      <c r="G67" s="117"/>
      <c r="H67" s="117"/>
      <c r="I67" s="119"/>
      <c r="J67" s="76"/>
    </row>
    <row r="68" spans="2:10" x14ac:dyDescent="0.35">
      <c r="B68" s="115">
        <v>9</v>
      </c>
      <c r="C68" s="116" t="s">
        <v>151</v>
      </c>
      <c r="D68" s="117"/>
      <c r="E68" s="117"/>
      <c r="F68" s="117"/>
      <c r="G68" s="117"/>
      <c r="H68" s="117"/>
      <c r="I68" s="119"/>
      <c r="J68" s="76"/>
    </row>
    <row r="69" spans="2:10" x14ac:dyDescent="0.35">
      <c r="B69" s="115">
        <v>10</v>
      </c>
      <c r="C69" s="116" t="s">
        <v>152</v>
      </c>
      <c r="D69" s="117"/>
      <c r="E69" s="117"/>
      <c r="F69" s="117"/>
      <c r="G69" s="117"/>
      <c r="H69" s="117"/>
      <c r="I69" s="119"/>
      <c r="J69" s="76"/>
    </row>
    <row r="70" spans="2:10" x14ac:dyDescent="0.35">
      <c r="B70" s="115">
        <v>11</v>
      </c>
      <c r="C70" s="116" t="s">
        <v>153</v>
      </c>
      <c r="D70" s="117"/>
      <c r="E70" s="117"/>
      <c r="F70" s="117"/>
      <c r="G70" s="117"/>
      <c r="H70" s="117"/>
      <c r="I70" s="119"/>
      <c r="J70" s="76"/>
    </row>
    <row r="71" spans="2:10" ht="15" thickBot="1" x14ac:dyDescent="0.4">
      <c r="B71" s="115">
        <v>12</v>
      </c>
      <c r="C71" s="116" t="s">
        <v>154</v>
      </c>
      <c r="D71" s="120"/>
      <c r="E71" s="120"/>
      <c r="F71" s="120"/>
      <c r="G71" s="120"/>
      <c r="H71" s="120"/>
      <c r="I71" s="121"/>
      <c r="J71" s="76"/>
    </row>
    <row r="72" spans="2:10" ht="15" thickBot="1" x14ac:dyDescent="0.4">
      <c r="B72" s="74"/>
      <c r="C72" s="122" t="s">
        <v>155</v>
      </c>
      <c r="D72" s="123">
        <f>SUM(D60:D71)</f>
        <v>0</v>
      </c>
      <c r="E72" s="123">
        <f t="shared" ref="E72:G72" si="7">SUM(E60:E71)</f>
        <v>0</v>
      </c>
      <c r="F72" s="123">
        <f t="shared" si="7"/>
        <v>0</v>
      </c>
      <c r="G72" s="124">
        <f t="shared" si="7"/>
        <v>0</v>
      </c>
      <c r="H72" s="136"/>
      <c r="I72" s="125">
        <f>SUM(I60:I71)</f>
        <v>0</v>
      </c>
      <c r="J72" s="76"/>
    </row>
    <row r="73" spans="2:10" ht="15" thickBot="1" x14ac:dyDescent="0.4">
      <c r="B73" s="74"/>
      <c r="C73" s="126" t="s">
        <v>0</v>
      </c>
      <c r="D73" s="127" t="e">
        <f>#REF!</f>
        <v>#REF!</v>
      </c>
      <c r="E73" s="127" t="e">
        <f>#REF!</f>
        <v>#REF!</v>
      </c>
      <c r="F73" s="127" t="e">
        <f>#REF!</f>
        <v>#REF!</v>
      </c>
      <c r="G73" s="127" t="e">
        <f>#REF!</f>
        <v>#REF!</v>
      </c>
      <c r="H73" s="127" t="e">
        <f>#REF!</f>
        <v>#REF!</v>
      </c>
      <c r="I73" s="96" t="e">
        <f>SUM(D73:H73)</f>
        <v>#REF!</v>
      </c>
      <c r="J73" s="76"/>
    </row>
    <row r="74" spans="2:10" ht="15" thickBot="1" x14ac:dyDescent="0.4">
      <c r="B74" s="74"/>
      <c r="C74" s="128" t="s">
        <v>156</v>
      </c>
      <c r="D74" s="127" t="e">
        <f>D73-D72</f>
        <v>#REF!</v>
      </c>
      <c r="E74" s="127" t="e">
        <f>E73-E72</f>
        <v>#REF!</v>
      </c>
      <c r="F74" s="127" t="e">
        <f>F73-F72</f>
        <v>#REF!</v>
      </c>
      <c r="G74" s="129" t="e">
        <f>G73-G72</f>
        <v>#REF!</v>
      </c>
      <c r="H74" s="137"/>
      <c r="I74" s="130" t="e">
        <f>I73-I72</f>
        <v>#REF!</v>
      </c>
      <c r="J74" s="76"/>
    </row>
    <row r="75" spans="2:10" ht="15" thickBot="1" x14ac:dyDescent="0.4">
      <c r="B75" s="131"/>
      <c r="C75" s="132"/>
      <c r="D75" s="132"/>
      <c r="E75" s="132"/>
      <c r="F75" s="132"/>
      <c r="G75" s="132"/>
      <c r="H75" s="132"/>
      <c r="I75" s="132"/>
      <c r="J75" s="133"/>
    </row>
    <row r="76" spans="2:10" ht="15" thickTop="1" x14ac:dyDescent="0.35"/>
  </sheetData>
  <protectedRanges>
    <protectedRange sqref="C36:E36 D37:E42 F36:H42" name="Shhet2.1_2_28"/>
  </protectedRanges>
  <mergeCells count="34">
    <mergeCell ref="C16:D16"/>
    <mergeCell ref="B2:J2"/>
    <mergeCell ref="F6:I6"/>
    <mergeCell ref="C7:E7"/>
    <mergeCell ref="F7:I7"/>
    <mergeCell ref="F8:I8"/>
    <mergeCell ref="C9:E9"/>
    <mergeCell ref="F9:I9"/>
    <mergeCell ref="C10:E10"/>
    <mergeCell ref="C11:E11"/>
    <mergeCell ref="C13:I13"/>
    <mergeCell ref="C21:D21"/>
    <mergeCell ref="C22:D22"/>
    <mergeCell ref="E21:I21"/>
    <mergeCell ref="E22:I22"/>
    <mergeCell ref="C17:D17"/>
    <mergeCell ref="C18:D18"/>
    <mergeCell ref="C19:D19"/>
    <mergeCell ref="E26:I26"/>
    <mergeCell ref="C26:D26"/>
    <mergeCell ref="C57:I57"/>
    <mergeCell ref="C6:D6"/>
    <mergeCell ref="E16:I16"/>
    <mergeCell ref="E17:I17"/>
    <mergeCell ref="E18:I18"/>
    <mergeCell ref="E19:I19"/>
    <mergeCell ref="E20:I20"/>
    <mergeCell ref="C23:D23"/>
    <mergeCell ref="C24:D24"/>
    <mergeCell ref="C25:D25"/>
    <mergeCell ref="E23:I23"/>
    <mergeCell ref="E24:I24"/>
    <mergeCell ref="E25:I25"/>
    <mergeCell ref="C20:D20"/>
  </mergeCells>
  <conditionalFormatting sqref="C45:I53">
    <cfRule type="expression" dxfId="0" priority="1">
      <formula>$N$2=1</formula>
    </cfRule>
  </conditionalFormatting>
  <dataValidations count="1">
    <dataValidation type="list" allowBlank="1" showInputMessage="1" showErrorMessage="1" sqref="N2" xr:uid="{5F25CF2A-CA40-4C5B-83DA-7B621C777D11}">
      <formula1>Insta</formula1>
    </dataValidation>
  </dataValidations>
  <pageMargins left="0.7" right="0.7" top="0.75" bottom="0.75" header="0.3" footer="0.3"/>
  <pageSetup paperSize="9" scale="96" orientation="portrait" r:id="rId1"/>
  <rowBreaks count="1" manualBreakCount="1">
    <brk id="33"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F556F-6305-476B-99EC-AD4B5180CE32}">
  <sheetPr>
    <tabColor theme="8" tint="-0.249977111117893"/>
  </sheetPr>
  <dimension ref="B2:H64"/>
  <sheetViews>
    <sheetView showGridLines="0" zoomScale="70" zoomScaleNormal="70" workbookViewId="0">
      <selection activeCell="G71" sqref="G71"/>
    </sheetView>
  </sheetViews>
  <sheetFormatPr baseColWidth="10" defaultColWidth="11.453125" defaultRowHeight="14.5" x14ac:dyDescent="0.35"/>
  <cols>
    <col min="2" max="2" width="24.7265625" customWidth="1"/>
    <col min="3" max="3" width="14.453125" customWidth="1"/>
    <col min="4" max="4" width="12.54296875" bestFit="1" customWidth="1"/>
    <col min="5" max="7" width="11.54296875" bestFit="1" customWidth="1"/>
    <col min="8" max="8" width="12.7265625" bestFit="1" customWidth="1"/>
  </cols>
  <sheetData>
    <row r="2" spans="2:8" ht="18.5" x14ac:dyDescent="0.45">
      <c r="B2" s="139" t="s">
        <v>157</v>
      </c>
      <c r="C2" s="140">
        <v>11</v>
      </c>
    </row>
    <row r="3" spans="2:8" ht="15" thickBot="1" x14ac:dyDescent="0.4">
      <c r="C3" s="58"/>
    </row>
    <row r="4" spans="2:8" ht="15" thickBot="1" x14ac:dyDescent="0.4">
      <c r="B4" t="s">
        <v>158</v>
      </c>
      <c r="C4" s="141" t="str">
        <f>'Budget consortium'!B2</f>
        <v>Consortium</v>
      </c>
      <c r="D4" s="142" t="e">
        <f>#REF!</f>
        <v>#REF!</v>
      </c>
      <c r="E4" s="142" t="e">
        <f>#REF!</f>
        <v>#REF!</v>
      </c>
      <c r="F4" s="142" t="e">
        <f>#REF!</f>
        <v>#REF!</v>
      </c>
      <c r="G4" s="142"/>
      <c r="H4" s="143" t="s">
        <v>1</v>
      </c>
    </row>
    <row r="5" spans="2:8" ht="15" thickBot="1" x14ac:dyDescent="0.4">
      <c r="B5" s="68" t="str">
        <f>"Spent in "&amp;C2</f>
        <v>Spent in 11</v>
      </c>
      <c r="C5" s="144">
        <f>SUM(C8:C14)</f>
        <v>0</v>
      </c>
      <c r="D5" s="144" t="e">
        <f>SUM(D8:D14)</f>
        <v>#REF!</v>
      </c>
      <c r="E5" s="144" t="e">
        <f>SUM(E8:E14)</f>
        <v>#REF!</v>
      </c>
      <c r="F5" s="144" t="e">
        <f>SUM(F8:F14)</f>
        <v>#REF!</v>
      </c>
      <c r="G5" s="144"/>
      <c r="H5" s="145" t="e">
        <f>SUM(C5:F5)</f>
        <v>#REF!</v>
      </c>
    </row>
    <row r="6" spans="2:8" ht="15" thickBot="1" x14ac:dyDescent="0.4">
      <c r="B6" s="146" t="s">
        <v>159</v>
      </c>
      <c r="C6" s="60" t="e">
        <f>#REF!</f>
        <v>#REF!</v>
      </c>
      <c r="D6" s="60" t="e">
        <f>#REF!</f>
        <v>#REF!</v>
      </c>
      <c r="E6" s="60" t="e">
        <f>#REF!</f>
        <v>#REF!</v>
      </c>
      <c r="F6" s="60" t="e">
        <f>#REF!</f>
        <v>#REF!</v>
      </c>
      <c r="G6" s="60"/>
      <c r="H6" s="145" t="e">
        <f>SUM(C6:F6)</f>
        <v>#REF!</v>
      </c>
    </row>
    <row r="7" spans="2:8" x14ac:dyDescent="0.35">
      <c r="B7" s="146" t="s">
        <v>160</v>
      </c>
      <c r="C7" s="5" t="e">
        <f>C5/C6</f>
        <v>#REF!</v>
      </c>
      <c r="D7" s="5" t="e">
        <f t="shared" ref="D7:F7" si="0">D5/D6</f>
        <v>#REF!</v>
      </c>
      <c r="E7" s="5" t="e">
        <f t="shared" si="0"/>
        <v>#REF!</v>
      </c>
      <c r="F7" s="5" t="e">
        <f t="shared" si="0"/>
        <v>#REF!</v>
      </c>
      <c r="G7" s="5"/>
    </row>
    <row r="8" spans="2:8" x14ac:dyDescent="0.35">
      <c r="B8" s="147" t="s">
        <v>161</v>
      </c>
      <c r="C8" s="148">
        <f>SUMIF('Budget consortium'!$R$6:$BA$6,"&lt;="&amp;Ratio!$C$2,'Budget consortium'!R13:BA13)</f>
        <v>0</v>
      </c>
      <c r="D8" s="148" t="e">
        <f>SUMIF(#REF!,"&lt;="&amp;Ratio!$C$2,#REF!)</f>
        <v>#REF!</v>
      </c>
      <c r="E8" s="148" t="e">
        <f>SUMIF(#REF!,"&lt;="&amp;Ratio!$C$2,#REF!)</f>
        <v>#REF!</v>
      </c>
      <c r="F8" s="148" t="e">
        <f>SUMIF(#REF!,"&lt;="&amp;Ratio!$C$2,#REF!)</f>
        <v>#REF!</v>
      </c>
      <c r="G8" s="148"/>
      <c r="H8" s="149" t="e">
        <f>SUM(C8:G8)</f>
        <v>#REF!</v>
      </c>
    </row>
    <row r="9" spans="2:8" x14ac:dyDescent="0.35">
      <c r="B9" s="147" t="s">
        <v>162</v>
      </c>
      <c r="C9" s="148">
        <f>SUMIF('Budget consortium'!$R$6:$BA$6,"&lt;="&amp;Ratio!$C$2,'Budget consortium'!R47:BA47)</f>
        <v>0</v>
      </c>
      <c r="D9" s="148" t="e">
        <f>SUMIF(#REF!,"&lt;="&amp;Ratio!$C$2,#REF!)</f>
        <v>#REF!</v>
      </c>
      <c r="E9" s="148" t="e">
        <f>SUMIF(#REF!,"&lt;="&amp;Ratio!$C$2,#REF!)</f>
        <v>#REF!</v>
      </c>
      <c r="F9" s="148" t="e">
        <f>SUMIF(#REF!,"&lt;="&amp;Ratio!$C$2,#REF!)</f>
        <v>#REF!</v>
      </c>
      <c r="G9" s="148"/>
      <c r="H9" s="149" t="e">
        <f t="shared" ref="H9:H13" si="1">SUM(C9:G9)</f>
        <v>#REF!</v>
      </c>
    </row>
    <row r="10" spans="2:8" x14ac:dyDescent="0.35">
      <c r="B10" s="147" t="s">
        <v>163</v>
      </c>
      <c r="C10" s="148">
        <f>SUMIF('Budget consortium'!$R$6:$BA$6,"&lt;="&amp;Ratio!$C$2,'Budget consortium'!R81:BA81)</f>
        <v>0</v>
      </c>
      <c r="D10" s="148" t="e">
        <f>SUMIF(#REF!,"&lt;="&amp;Ratio!$C$2,#REF!)</f>
        <v>#REF!</v>
      </c>
      <c r="E10" s="148" t="e">
        <f>SUMIF(#REF!,"&lt;="&amp;Ratio!$C$2,#REF!)</f>
        <v>#REF!</v>
      </c>
      <c r="F10" s="148" t="e">
        <f>SUMIF(#REF!,"&lt;="&amp;Ratio!$C$2,#REF!)</f>
        <v>#REF!</v>
      </c>
      <c r="G10" s="148"/>
      <c r="H10" s="149" t="e">
        <f t="shared" si="1"/>
        <v>#REF!</v>
      </c>
    </row>
    <row r="11" spans="2:8" x14ac:dyDescent="0.35">
      <c r="B11" s="150" t="s">
        <v>164</v>
      </c>
      <c r="C11" s="148">
        <f>SUMIF('Budget consortium'!$R$6:$BA$6,"&lt;="&amp;Ratio!$C$2,'Budget consortium'!R184:BA184)</f>
        <v>0</v>
      </c>
      <c r="D11" s="148" t="e">
        <f>SUMIF(#REF!,"&lt;="&amp;Ratio!$C$2,#REF!)</f>
        <v>#REF!</v>
      </c>
      <c r="E11" s="148" t="e">
        <f>SUMIF(#REF!,"&lt;="&amp;Ratio!$C$2,#REF!)</f>
        <v>#REF!</v>
      </c>
      <c r="F11" s="148" t="e">
        <f>SUMIF(#REF!,"&lt;="&amp;Ratio!$C$2,#REF!)</f>
        <v>#REF!</v>
      </c>
      <c r="G11" s="148"/>
      <c r="H11" s="149" t="e">
        <f t="shared" si="1"/>
        <v>#REF!</v>
      </c>
    </row>
    <row r="12" spans="2:8" x14ac:dyDescent="0.35">
      <c r="B12" s="150" t="s">
        <v>165</v>
      </c>
      <c r="C12" s="148">
        <f>SUMIF('Budget consortium'!$R$6:$BA$6,"&lt;="&amp;Ratio!$C$2,'Budget consortium'!R218:BA218)</f>
        <v>0</v>
      </c>
      <c r="D12" s="148" t="e">
        <f>SUMIF(#REF!,"&lt;="&amp;Ratio!$C$2,#REF!)</f>
        <v>#REF!</v>
      </c>
      <c r="E12" s="148" t="e">
        <f>SUMIF(#REF!,"&lt;="&amp;Ratio!$C$2,#REF!)</f>
        <v>#REF!</v>
      </c>
      <c r="F12" s="148" t="e">
        <f>SUMIF(#REF!,"&lt;="&amp;Ratio!$C$2,#REF!)</f>
        <v>#REF!</v>
      </c>
      <c r="G12" s="148"/>
      <c r="H12" s="149" t="e">
        <f t="shared" si="1"/>
        <v>#REF!</v>
      </c>
    </row>
    <row r="13" spans="2:8" x14ac:dyDescent="0.35">
      <c r="B13" s="150" t="s">
        <v>166</v>
      </c>
      <c r="C13" s="148">
        <f>SUMIF('Budget consortium'!$R$6:$BA$6,"&lt;="&amp;Ratio!$C$2,'Budget consortium'!R251:BA251)</f>
        <v>0</v>
      </c>
      <c r="D13" s="148" t="e">
        <f>SUMIF(#REF!,"&lt;="&amp;Ratio!$C$2,#REF!)</f>
        <v>#REF!</v>
      </c>
      <c r="E13" s="148" t="e">
        <f>SUMIF(#REF!,"&lt;="&amp;Ratio!$C$2,#REF!)</f>
        <v>#REF!</v>
      </c>
      <c r="F13" s="148" t="e">
        <f>SUMIF(#REF!,"&lt;="&amp;Ratio!$C$2,#REF!)</f>
        <v>#REF!</v>
      </c>
      <c r="G13" s="148"/>
      <c r="H13" s="149" t="e">
        <f t="shared" si="1"/>
        <v>#REF!</v>
      </c>
    </row>
    <row r="14" spans="2:8" x14ac:dyDescent="0.35">
      <c r="B14" s="151" t="s">
        <v>2</v>
      </c>
      <c r="C14" s="148">
        <f>SUMIF('Budget consortium'!$R$6:$BA$6,"&lt;="&amp;Ratio!$C$2,'Budget consortium'!R321:BA321)</f>
        <v>0</v>
      </c>
      <c r="D14" s="148" t="e">
        <f>SUMIF(#REF!,"&lt;="&amp;Ratio!$C$2,#REF!)</f>
        <v>#REF!</v>
      </c>
      <c r="E14" s="148" t="e">
        <f>SUMIF(#REF!,"&lt;="&amp;Ratio!$C$2,#REF!)</f>
        <v>#REF!</v>
      </c>
      <c r="F14" s="148" t="e">
        <f>SUMIF(#REF!,"&lt;="&amp;Ratio!$C$2,#REF!)</f>
        <v>#REF!</v>
      </c>
      <c r="G14" s="148"/>
      <c r="H14" s="149" t="e">
        <f>SUM(C14:G14)</f>
        <v>#REF!</v>
      </c>
    </row>
    <row r="60" spans="2:5" x14ac:dyDescent="0.35">
      <c r="B60" s="72" t="s">
        <v>167</v>
      </c>
      <c r="C60" s="72" t="s">
        <v>168</v>
      </c>
      <c r="D60" s="298" t="e">
        <f>SUMIF(#REF!,Ratio!C60,#REF!)</f>
        <v>#REF!</v>
      </c>
      <c r="E60" s="299" t="e">
        <f>D60/$D$64</f>
        <v>#REF!</v>
      </c>
    </row>
    <row r="61" spans="2:5" x14ac:dyDescent="0.35">
      <c r="B61" s="72" t="s">
        <v>4</v>
      </c>
      <c r="C61" s="72" t="s">
        <v>169</v>
      </c>
      <c r="D61" s="298" t="e">
        <f>SUMIF(#REF!,Ratio!C61,#REF!)</f>
        <v>#REF!</v>
      </c>
      <c r="E61" s="299" t="e">
        <f t="shared" ref="E61:E63" si="2">D61/$D$64</f>
        <v>#REF!</v>
      </c>
    </row>
    <row r="62" spans="2:5" x14ac:dyDescent="0.35">
      <c r="B62" s="72" t="s">
        <v>5</v>
      </c>
      <c r="C62" s="72" t="s">
        <v>170</v>
      </c>
      <c r="D62" s="298" t="e">
        <f>SUMIF(#REF!,Ratio!C62,#REF!)</f>
        <v>#REF!</v>
      </c>
      <c r="E62" s="299" t="e">
        <f t="shared" si="2"/>
        <v>#REF!</v>
      </c>
    </row>
    <row r="63" spans="2:5" x14ac:dyDescent="0.35">
      <c r="B63" s="72" t="s">
        <v>8</v>
      </c>
      <c r="C63" s="72" t="s">
        <v>171</v>
      </c>
      <c r="D63" s="298" t="e">
        <f>SUMIF(#REF!,Ratio!C63,#REF!)</f>
        <v>#REF!</v>
      </c>
      <c r="E63" s="299" t="e">
        <f t="shared" si="2"/>
        <v>#REF!</v>
      </c>
    </row>
    <row r="64" spans="2:5" x14ac:dyDescent="0.35">
      <c r="B64" t="s">
        <v>1</v>
      </c>
      <c r="D64" s="12" t="e">
        <f>SUM(D60:D63)</f>
        <v>#REF!</v>
      </c>
    </row>
  </sheetData>
  <protectedRanges>
    <protectedRange sqref="B8" name="Shhet2.1_2"/>
    <protectedRange sqref="C8:G14" name="Shhet2.1_2_1"/>
  </protectedRanges>
  <dataValidations count="1">
    <dataValidation type="list" allowBlank="1" showInputMessage="1" showErrorMessage="1" sqref="C2" xr:uid="{BC751021-2086-45A4-A32C-06CBCF7BAA98}">
      <formula1>Q</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29880-323E-487E-A1EE-FADF2D3472E6}">
  <sheetPr>
    <tabColor theme="5" tint="0.79998168889431442"/>
  </sheetPr>
  <dimension ref="A1:BL128"/>
  <sheetViews>
    <sheetView topLeftCell="A91" zoomScaleNormal="100" workbookViewId="0">
      <selection activeCell="D117" sqref="D117"/>
    </sheetView>
  </sheetViews>
  <sheetFormatPr baseColWidth="10" defaultColWidth="11.453125" defaultRowHeight="15" customHeight="1" outlineLevelRow="1" x14ac:dyDescent="0.35"/>
  <cols>
    <col min="1" max="1" width="2.54296875" style="16" customWidth="1"/>
    <col min="2" max="2" width="10.1796875" style="16" customWidth="1"/>
    <col min="3" max="3" width="11.26953125" style="16" bestFit="1" customWidth="1"/>
    <col min="4" max="4" width="19.453125" style="16" customWidth="1"/>
    <col min="5" max="5" width="49.26953125" style="16" customWidth="1"/>
    <col min="6" max="6" width="13.6328125" style="16" customWidth="1"/>
    <col min="7" max="7" width="14.08984375" style="16" customWidth="1"/>
    <col min="8" max="8" width="9.1796875" style="16" bestFit="1" customWidth="1"/>
    <col min="9" max="9" width="9.453125" style="16" bestFit="1" customWidth="1"/>
    <col min="10" max="10" width="10.54296875" style="16" customWidth="1"/>
    <col min="11" max="11" width="13" style="16" customWidth="1"/>
    <col min="12" max="12" width="20" style="16" customWidth="1"/>
    <col min="13" max="13" width="3.1796875" style="16" customWidth="1"/>
    <col min="14" max="16" width="9.7265625" style="16" customWidth="1"/>
    <col min="17" max="17" width="10.26953125" style="393" customWidth="1"/>
    <col min="18" max="56" width="9.7265625" style="16" hidden="1" customWidth="1"/>
    <col min="57" max="57" width="4.453125" style="16" hidden="1" customWidth="1"/>
    <col min="58" max="59" width="9.7265625" style="16" hidden="1" customWidth="1"/>
    <col min="60" max="60" width="4" style="16" hidden="1" customWidth="1"/>
    <col min="61" max="63" width="9.7265625" style="16" hidden="1" customWidth="1"/>
    <col min="64" max="64" width="82.81640625" style="39" customWidth="1"/>
    <col min="65" max="65" width="4.7265625" style="16" customWidth="1"/>
    <col min="66" max="16384" width="11.453125" style="16"/>
  </cols>
  <sheetData>
    <row r="1" spans="1:64" thickBot="1" x14ac:dyDescent="0.4">
      <c r="A1" s="13"/>
      <c r="B1" s="13"/>
      <c r="C1" s="13"/>
      <c r="F1" s="13"/>
      <c r="G1" s="13"/>
      <c r="H1" s="13"/>
      <c r="I1" s="13"/>
      <c r="J1" s="13"/>
      <c r="K1" s="13"/>
      <c r="L1" s="13"/>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5"/>
      <c r="BH1" s="14"/>
      <c r="BI1" s="14"/>
      <c r="BJ1" s="15"/>
    </row>
    <row r="2" spans="1:64" ht="14.5" customHeight="1" x14ac:dyDescent="0.35">
      <c r="A2" s="13"/>
      <c r="B2" s="453" t="s">
        <v>621</v>
      </c>
      <c r="C2" s="454"/>
      <c r="D2" s="421" t="s">
        <v>138</v>
      </c>
      <c r="E2" s="419"/>
      <c r="F2" s="351" t="str">
        <f>Data!F3</f>
        <v>Direct à Benef</v>
      </c>
      <c r="G2" s="352">
        <f>SUMIF(C:C,F2,L:L)</f>
        <v>0</v>
      </c>
      <c r="H2" s="390" t="str">
        <f>IFERROR(G2/SUM($G$2:$G$6),"")</f>
        <v/>
      </c>
      <c r="I2" s="13"/>
      <c r="J2" s="455" t="str">
        <f>Data!J3</f>
        <v>Assistance monétaire (cash)</v>
      </c>
      <c r="K2" s="455"/>
      <c r="L2" s="389">
        <f t="shared" ref="L2:L8" si="0">SUMIF(D:D,J2,L:L)</f>
        <v>0</v>
      </c>
      <c r="Q2" s="408"/>
      <c r="V2" s="14"/>
      <c r="W2" s="14"/>
      <c r="X2" s="14"/>
      <c r="Y2" s="14"/>
      <c r="Z2" s="18"/>
      <c r="AA2" s="14"/>
      <c r="AB2" s="14"/>
      <c r="AC2" s="18"/>
      <c r="AD2" s="14"/>
      <c r="AE2" s="14"/>
      <c r="AF2" s="18"/>
      <c r="AG2" s="14"/>
      <c r="AH2" s="14"/>
      <c r="AI2" s="18"/>
      <c r="AJ2" s="14"/>
      <c r="AK2" s="14"/>
      <c r="AL2" s="18"/>
      <c r="AM2" s="14"/>
      <c r="AN2" s="14"/>
      <c r="AO2" s="18"/>
      <c r="AP2" s="14"/>
      <c r="AQ2" s="14"/>
      <c r="AR2" s="18"/>
      <c r="AS2" s="14"/>
      <c r="AT2" s="14"/>
      <c r="AU2" s="18"/>
      <c r="AV2" s="14"/>
      <c r="AW2" s="14"/>
      <c r="AX2" s="18"/>
      <c r="AY2" s="14"/>
      <c r="AZ2" s="14"/>
      <c r="BA2" s="18"/>
      <c r="BB2" s="14"/>
      <c r="BC2" s="14"/>
      <c r="BD2" s="14"/>
      <c r="BE2" s="14"/>
      <c r="BF2" s="14"/>
      <c r="BG2" s="15"/>
      <c r="BH2" s="14"/>
      <c r="BI2" s="14"/>
      <c r="BJ2" s="15"/>
    </row>
    <row r="3" spans="1:64" ht="15" customHeight="1" x14ac:dyDescent="0.35">
      <c r="A3" s="13"/>
      <c r="B3" s="373" t="s">
        <v>176</v>
      </c>
      <c r="C3" s="373"/>
      <c r="D3" s="382"/>
      <c r="E3" s="372"/>
      <c r="F3" s="351" t="str">
        <f>Data!F4</f>
        <v>Autres Couts des Activités</v>
      </c>
      <c r="G3" s="352">
        <f>SUMIF(C:C,F3,L:L)</f>
        <v>0</v>
      </c>
      <c r="H3" s="390" t="str">
        <f t="shared" ref="H3:H6" si="1">IFERROR(G3/SUM($G$2:$G$6),"")</f>
        <v/>
      </c>
      <c r="I3" s="13"/>
      <c r="J3" s="455" t="str">
        <f>Data!J4</f>
        <v>Sécurité alimentaire</v>
      </c>
      <c r="K3" s="455"/>
      <c r="L3" s="389">
        <f t="shared" si="0"/>
        <v>0</v>
      </c>
      <c r="Q3" s="408"/>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5"/>
      <c r="BH3" s="14"/>
      <c r="BI3" s="14"/>
      <c r="BJ3" s="15"/>
    </row>
    <row r="4" spans="1:64" ht="14.5" x14ac:dyDescent="0.35">
      <c r="A4" s="13"/>
      <c r="B4" s="373" t="s">
        <v>177</v>
      </c>
      <c r="C4" s="373"/>
      <c r="D4" s="382"/>
      <c r="E4" s="372"/>
      <c r="F4" s="351" t="str">
        <f>Data!F5</f>
        <v>MEAL</v>
      </c>
      <c r="G4" s="352">
        <f>SUMIF(C:C,F4,L:L)</f>
        <v>0</v>
      </c>
      <c r="H4" s="390" t="str">
        <f t="shared" si="1"/>
        <v/>
      </c>
      <c r="I4" s="13"/>
      <c r="J4" s="455" t="str">
        <f>Data!J5</f>
        <v>Protection</v>
      </c>
      <c r="K4" s="455"/>
      <c r="L4" s="389">
        <f t="shared" si="0"/>
        <v>0</v>
      </c>
      <c r="Q4" s="408"/>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5"/>
      <c r="BH4" s="14"/>
      <c r="BI4" s="14"/>
      <c r="BJ4" s="15"/>
    </row>
    <row r="5" spans="1:64" thickBot="1" x14ac:dyDescent="0.4">
      <c r="A5" s="13"/>
      <c r="B5" s="35"/>
      <c r="C5" s="380"/>
      <c r="D5" s="371"/>
      <c r="E5" s="372"/>
      <c r="F5" s="351" t="str">
        <f>Data!F6</f>
        <v>Soutien</v>
      </c>
      <c r="G5" s="352">
        <f>SUMIF(C:C,F5,L:L)</f>
        <v>0</v>
      </c>
      <c r="H5" s="390" t="str">
        <f t="shared" si="1"/>
        <v/>
      </c>
      <c r="I5" s="35"/>
      <c r="J5" s="455" t="str">
        <f>Data!J6</f>
        <v>Santé</v>
      </c>
      <c r="K5" s="455"/>
      <c r="L5" s="389">
        <f t="shared" si="0"/>
        <v>0</v>
      </c>
      <c r="Q5" s="408"/>
      <c r="S5" s="13"/>
      <c r="T5" s="13"/>
      <c r="U5" s="13"/>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5"/>
      <c r="BH5" s="14"/>
      <c r="BI5" s="14"/>
      <c r="BJ5" s="15"/>
    </row>
    <row r="6" spans="1:64" ht="15" customHeight="1" x14ac:dyDescent="0.35">
      <c r="A6" s="13"/>
      <c r="B6" s="500" t="s">
        <v>178</v>
      </c>
      <c r="C6" s="501"/>
      <c r="D6" s="400">
        <f>L128</f>
        <v>0</v>
      </c>
      <c r="E6" s="372"/>
      <c r="F6" s="351" t="str">
        <f>Data!F7</f>
        <v>Renforcement des cap.</v>
      </c>
      <c r="G6" s="352">
        <f>SUMIF(C:C,F6,L:L)</f>
        <v>0</v>
      </c>
      <c r="H6" s="390" t="str">
        <f t="shared" si="1"/>
        <v/>
      </c>
      <c r="I6" s="14"/>
      <c r="J6" s="455" t="str">
        <f>Data!J7</f>
        <v>Nutrition</v>
      </c>
      <c r="K6" s="455"/>
      <c r="L6" s="389">
        <f t="shared" si="0"/>
        <v>0</v>
      </c>
      <c r="M6" s="13"/>
      <c r="N6" s="14"/>
      <c r="O6" s="14"/>
      <c r="P6" s="14"/>
      <c r="Q6" s="408"/>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447" t="s">
        <v>12</v>
      </c>
      <c r="BD6" s="448"/>
      <c r="BE6" s="14"/>
      <c r="BF6" s="447" t="s">
        <v>13</v>
      </c>
      <c r="BG6" s="448"/>
      <c r="BH6" s="14"/>
      <c r="BI6" s="447" t="s">
        <v>14</v>
      </c>
      <c r="BJ6" s="448"/>
    </row>
    <row r="7" spans="1:64" ht="15" customHeight="1" x14ac:dyDescent="0.35">
      <c r="A7" s="13"/>
      <c r="B7" s="443" t="s">
        <v>179</v>
      </c>
      <c r="C7" s="443"/>
      <c r="D7" s="401">
        <f>N128</f>
        <v>0</v>
      </c>
      <c r="E7" s="381" t="str">
        <f>IFERROR(D7/D6," ")</f>
        <v xml:space="preserve"> </v>
      </c>
      <c r="I7" s="14"/>
      <c r="J7" s="455" t="str">
        <f>Data!J8</f>
        <v>Eau, Assainissement et Hygiène (WASH)</v>
      </c>
      <c r="K7" s="455"/>
      <c r="L7" s="389">
        <f t="shared" si="0"/>
        <v>0</v>
      </c>
      <c r="M7" s="13"/>
      <c r="N7" s="14"/>
      <c r="O7" s="14"/>
      <c r="P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449"/>
      <c r="BD7" s="450"/>
      <c r="BE7" s="14"/>
      <c r="BF7" s="449"/>
      <c r="BG7" s="450"/>
      <c r="BH7" s="14"/>
      <c r="BI7" s="449"/>
      <c r="BJ7" s="450"/>
      <c r="BL7" s="391"/>
    </row>
    <row r="8" spans="1:64" ht="15" customHeight="1" x14ac:dyDescent="0.35">
      <c r="A8" s="13"/>
      <c r="B8" s="443" t="s">
        <v>180</v>
      </c>
      <c r="C8" s="443"/>
      <c r="D8" s="401">
        <f>O128</f>
        <v>0</v>
      </c>
      <c r="E8" s="381" t="str">
        <f>IFERROR(D8/D7," ")</f>
        <v xml:space="preserve"> </v>
      </c>
      <c r="I8" s="14"/>
      <c r="J8" s="455" t="str">
        <f>Data!J9</f>
        <v>Autres</v>
      </c>
      <c r="K8" s="455"/>
      <c r="L8" s="389">
        <f t="shared" si="0"/>
        <v>0</v>
      </c>
      <c r="M8" s="13"/>
      <c r="N8" s="14"/>
      <c r="O8" s="14"/>
      <c r="P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449"/>
      <c r="BD8" s="450"/>
      <c r="BE8" s="14"/>
      <c r="BF8" s="449"/>
      <c r="BG8" s="450"/>
      <c r="BH8" s="14"/>
      <c r="BI8" s="449"/>
      <c r="BJ8" s="450"/>
      <c r="BL8" s="391"/>
    </row>
    <row r="9" spans="1:64" ht="15" customHeight="1" thickBot="1" x14ac:dyDescent="0.4">
      <c r="A9" s="13"/>
      <c r="B9" s="443" t="s">
        <v>181</v>
      </c>
      <c r="C9" s="443"/>
      <c r="D9" s="401">
        <f>P128</f>
        <v>0</v>
      </c>
      <c r="E9" s="381" t="str">
        <f>IFERROR(D9/D8," ")</f>
        <v xml:space="preserve"> </v>
      </c>
      <c r="I9" s="14"/>
      <c r="J9" s="14"/>
      <c r="K9" s="36"/>
      <c r="L9" s="13"/>
      <c r="M9" s="13"/>
      <c r="N9" s="14"/>
      <c r="O9" s="14"/>
      <c r="P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449"/>
      <c r="BD9" s="450"/>
      <c r="BE9" s="14"/>
      <c r="BF9" s="449"/>
      <c r="BG9" s="450"/>
      <c r="BH9" s="14"/>
      <c r="BI9" s="449"/>
      <c r="BJ9" s="450"/>
      <c r="BL9" s="391"/>
    </row>
    <row r="10" spans="1:64" thickBot="1" x14ac:dyDescent="0.4">
      <c r="A10" s="13"/>
      <c r="D10" s="13"/>
      <c r="E10" s="13"/>
      <c r="F10" s="13"/>
      <c r="G10" s="13"/>
      <c r="H10" s="13"/>
      <c r="I10" s="13"/>
      <c r="J10" s="13"/>
      <c r="K10" s="13"/>
      <c r="L10" s="13"/>
      <c r="M10" s="13"/>
      <c r="N10" s="440" t="s">
        <v>206</v>
      </c>
      <c r="O10" s="440"/>
      <c r="P10" s="440"/>
      <c r="R10" s="444" t="s">
        <v>16</v>
      </c>
      <c r="S10" s="445"/>
      <c r="T10" s="446"/>
      <c r="U10" s="444" t="s">
        <v>17</v>
      </c>
      <c r="V10" s="445"/>
      <c r="W10" s="446"/>
      <c r="X10" s="444" t="s">
        <v>18</v>
      </c>
      <c r="Y10" s="445"/>
      <c r="Z10" s="446"/>
      <c r="AA10" s="444" t="s">
        <v>19</v>
      </c>
      <c r="AB10" s="445"/>
      <c r="AC10" s="446"/>
      <c r="AD10" s="444" t="s">
        <v>20</v>
      </c>
      <c r="AE10" s="445"/>
      <c r="AF10" s="446"/>
      <c r="AG10" s="444" t="s">
        <v>21</v>
      </c>
      <c r="AH10" s="445"/>
      <c r="AI10" s="446"/>
      <c r="AJ10" s="444" t="s">
        <v>22</v>
      </c>
      <c r="AK10" s="445"/>
      <c r="AL10" s="446"/>
      <c r="AM10" s="444" t="s">
        <v>23</v>
      </c>
      <c r="AN10" s="445"/>
      <c r="AO10" s="446"/>
      <c r="AP10" s="444" t="s">
        <v>24</v>
      </c>
      <c r="AQ10" s="445"/>
      <c r="AR10" s="446"/>
      <c r="AS10" s="444" t="s">
        <v>25</v>
      </c>
      <c r="AT10" s="445"/>
      <c r="AU10" s="446"/>
      <c r="AV10" s="444" t="s">
        <v>26</v>
      </c>
      <c r="AW10" s="445"/>
      <c r="AX10" s="446"/>
      <c r="AY10" s="444" t="s">
        <v>27</v>
      </c>
      <c r="AZ10" s="445"/>
      <c r="BA10" s="446"/>
      <c r="BB10" s="13"/>
      <c r="BC10" s="451"/>
      <c r="BD10" s="452"/>
      <c r="BE10" s="13"/>
      <c r="BF10" s="451"/>
      <c r="BG10" s="452"/>
      <c r="BH10" s="13"/>
      <c r="BI10" s="451"/>
      <c r="BJ10" s="452"/>
      <c r="BL10" s="441" t="s">
        <v>42</v>
      </c>
    </row>
    <row r="11" spans="1:64" s="39" customFormat="1" ht="26" customHeight="1" thickBot="1" x14ac:dyDescent="0.4">
      <c r="A11" s="374"/>
      <c r="B11" s="384" t="s">
        <v>28</v>
      </c>
      <c r="C11" s="385" t="s">
        <v>29</v>
      </c>
      <c r="D11" s="385" t="s">
        <v>31</v>
      </c>
      <c r="E11" s="385" t="s">
        <v>32</v>
      </c>
      <c r="F11" s="385" t="s">
        <v>183</v>
      </c>
      <c r="G11" s="385" t="s">
        <v>33</v>
      </c>
      <c r="H11" s="385" t="s">
        <v>34</v>
      </c>
      <c r="I11" s="385" t="s">
        <v>35</v>
      </c>
      <c r="J11" s="385" t="s">
        <v>204</v>
      </c>
      <c r="K11" s="385" t="s">
        <v>174</v>
      </c>
      <c r="L11" s="386" t="s">
        <v>175</v>
      </c>
      <c r="M11" s="374"/>
      <c r="N11" s="375" t="s">
        <v>207</v>
      </c>
      <c r="O11" s="375" t="s">
        <v>208</v>
      </c>
      <c r="P11" s="375" t="s">
        <v>209</v>
      </c>
      <c r="Q11" s="392"/>
      <c r="R11" s="375" cm="1">
        <f t="array" ref="R11:BA11">EDATE(D3,_xlfn.SEQUENCE(1,36,0))</f>
        <v>0</v>
      </c>
      <c r="S11" s="375">
        <v>31</v>
      </c>
      <c r="T11" s="375">
        <v>60</v>
      </c>
      <c r="U11" s="375">
        <v>91</v>
      </c>
      <c r="V11" s="376">
        <v>121</v>
      </c>
      <c r="W11" s="377">
        <v>152</v>
      </c>
      <c r="X11" s="375">
        <v>182</v>
      </c>
      <c r="Y11" s="376">
        <v>213</v>
      </c>
      <c r="Z11" s="377">
        <v>244</v>
      </c>
      <c r="AA11" s="375">
        <v>274</v>
      </c>
      <c r="AB11" s="376">
        <v>305</v>
      </c>
      <c r="AC11" s="377">
        <v>335</v>
      </c>
      <c r="AD11" s="375">
        <v>366</v>
      </c>
      <c r="AE11" s="376">
        <v>397</v>
      </c>
      <c r="AF11" s="377">
        <v>425</v>
      </c>
      <c r="AG11" s="375">
        <v>456</v>
      </c>
      <c r="AH11" s="376">
        <v>486</v>
      </c>
      <c r="AI11" s="377">
        <v>517</v>
      </c>
      <c r="AJ11" s="375">
        <v>547</v>
      </c>
      <c r="AK11" s="376">
        <v>578</v>
      </c>
      <c r="AL11" s="377">
        <v>609</v>
      </c>
      <c r="AM11" s="375">
        <v>639</v>
      </c>
      <c r="AN11" s="376">
        <v>670</v>
      </c>
      <c r="AO11" s="377">
        <v>700</v>
      </c>
      <c r="AP11" s="375">
        <v>731</v>
      </c>
      <c r="AQ11" s="376">
        <v>762</v>
      </c>
      <c r="AR11" s="377">
        <v>790</v>
      </c>
      <c r="AS11" s="375">
        <v>821</v>
      </c>
      <c r="AT11" s="376">
        <v>851</v>
      </c>
      <c r="AU11" s="377">
        <v>882</v>
      </c>
      <c r="AV11" s="375">
        <v>912</v>
      </c>
      <c r="AW11" s="376">
        <v>943</v>
      </c>
      <c r="AX11" s="377">
        <v>974</v>
      </c>
      <c r="AY11" s="375">
        <v>1004</v>
      </c>
      <c r="AZ11" s="376">
        <v>1035</v>
      </c>
      <c r="BA11" s="377">
        <v>1065</v>
      </c>
      <c r="BB11" s="374"/>
      <c r="BC11" s="378" t="s">
        <v>1</v>
      </c>
      <c r="BD11" s="379" t="s">
        <v>36</v>
      </c>
      <c r="BE11" s="374"/>
      <c r="BF11" s="378" t="s">
        <v>1</v>
      </c>
      <c r="BG11" s="379" t="s">
        <v>36</v>
      </c>
      <c r="BH11" s="374"/>
      <c r="BI11" s="378" t="s">
        <v>1</v>
      </c>
      <c r="BJ11" s="379" t="s">
        <v>36</v>
      </c>
      <c r="BL11" s="442"/>
    </row>
    <row r="12" spans="1:64" s="39" customFormat="1" ht="36.5" customHeight="1" thickBot="1" x14ac:dyDescent="0.4">
      <c r="A12" s="374"/>
      <c r="B12" s="384" t="s">
        <v>194</v>
      </c>
      <c r="C12" s="385" t="s">
        <v>29</v>
      </c>
      <c r="D12" s="385" t="s">
        <v>190</v>
      </c>
      <c r="E12" s="385" t="s">
        <v>32</v>
      </c>
      <c r="F12" s="385" t="s">
        <v>200</v>
      </c>
      <c r="G12" s="385" t="s">
        <v>33</v>
      </c>
      <c r="H12" s="385"/>
      <c r="I12" s="385" t="s">
        <v>35</v>
      </c>
      <c r="J12" s="385" t="s">
        <v>205</v>
      </c>
      <c r="K12" s="385" t="s">
        <v>212</v>
      </c>
      <c r="L12" s="386" t="s">
        <v>211</v>
      </c>
      <c r="M12" s="374"/>
      <c r="N12" s="375" t="s">
        <v>213</v>
      </c>
      <c r="O12" s="375" t="s">
        <v>214</v>
      </c>
      <c r="P12" s="375" t="s">
        <v>215</v>
      </c>
      <c r="Q12" s="392"/>
      <c r="R12" s="375"/>
      <c r="S12" s="376"/>
      <c r="T12" s="377"/>
      <c r="U12" s="375"/>
      <c r="V12" s="376"/>
      <c r="W12" s="377"/>
      <c r="X12" s="375"/>
      <c r="Y12" s="376"/>
      <c r="Z12" s="377"/>
      <c r="AA12" s="375"/>
      <c r="AB12" s="376"/>
      <c r="AC12" s="377"/>
      <c r="AD12" s="375"/>
      <c r="AE12" s="376"/>
      <c r="AF12" s="377"/>
      <c r="AG12" s="375"/>
      <c r="AH12" s="376"/>
      <c r="AI12" s="377"/>
      <c r="AJ12" s="375"/>
      <c r="AK12" s="376"/>
      <c r="AL12" s="377"/>
      <c r="AM12" s="375"/>
      <c r="AN12" s="376"/>
      <c r="AO12" s="377"/>
      <c r="AP12" s="375"/>
      <c r="AQ12" s="376"/>
      <c r="AR12" s="377"/>
      <c r="AS12" s="375"/>
      <c r="AT12" s="376"/>
      <c r="AU12" s="377"/>
      <c r="AV12" s="375"/>
      <c r="AW12" s="376"/>
      <c r="AX12" s="377"/>
      <c r="AY12" s="375"/>
      <c r="AZ12" s="376"/>
      <c r="BA12" s="377"/>
      <c r="BB12" s="374"/>
      <c r="BC12" s="378"/>
      <c r="BD12" s="379"/>
      <c r="BE12" s="374"/>
      <c r="BF12" s="378"/>
      <c r="BG12" s="379"/>
      <c r="BH12" s="374"/>
      <c r="BI12" s="378"/>
      <c r="BJ12" s="379"/>
      <c r="BL12" s="370" t="s">
        <v>201</v>
      </c>
    </row>
    <row r="13" spans="1:64" ht="15" customHeight="1" thickBot="1" x14ac:dyDescent="0.4">
      <c r="A13" s="13"/>
      <c r="B13" s="388" t="s">
        <v>202</v>
      </c>
      <c r="C13" s="387"/>
      <c r="D13" s="387"/>
      <c r="E13" s="387"/>
      <c r="F13" s="387"/>
      <c r="G13" s="387"/>
      <c r="H13" s="387"/>
      <c r="I13" s="387"/>
      <c r="J13" s="387"/>
      <c r="K13" s="387"/>
      <c r="L13" s="348">
        <f>SUM(L14:L23)</f>
        <v>0</v>
      </c>
      <c r="M13" s="20"/>
      <c r="N13" s="348">
        <f t="shared" ref="N13:P13" si="2">SUM(N14:N23)</f>
        <v>0</v>
      </c>
      <c r="O13" s="348">
        <f t="shared" si="2"/>
        <v>0</v>
      </c>
      <c r="P13" s="348">
        <f t="shared" si="2"/>
        <v>0</v>
      </c>
      <c r="Q13" s="395" t="str">
        <f>IF((N13+O13+P13)=L13,"ok","Corriger la division")</f>
        <v>ok</v>
      </c>
      <c r="R13" s="175">
        <f t="shared" ref="R13:BC13" si="3">SUM(R14:R35)</f>
        <v>0</v>
      </c>
      <c r="S13" s="166">
        <f t="shared" si="3"/>
        <v>0</v>
      </c>
      <c r="T13" s="176">
        <f t="shared" si="3"/>
        <v>0</v>
      </c>
      <c r="U13" s="175">
        <f t="shared" si="3"/>
        <v>0</v>
      </c>
      <c r="V13" s="166">
        <f t="shared" si="3"/>
        <v>0</v>
      </c>
      <c r="W13" s="176">
        <f t="shared" si="3"/>
        <v>0</v>
      </c>
      <c r="X13" s="175">
        <f t="shared" si="3"/>
        <v>0</v>
      </c>
      <c r="Y13" s="166">
        <f t="shared" si="3"/>
        <v>0</v>
      </c>
      <c r="Z13" s="176">
        <f t="shared" si="3"/>
        <v>0</v>
      </c>
      <c r="AA13" s="175">
        <f t="shared" si="3"/>
        <v>0</v>
      </c>
      <c r="AB13" s="166">
        <f t="shared" si="3"/>
        <v>0</v>
      </c>
      <c r="AC13" s="176">
        <f t="shared" si="3"/>
        <v>0</v>
      </c>
      <c r="AD13" s="175">
        <f t="shared" si="3"/>
        <v>0</v>
      </c>
      <c r="AE13" s="166">
        <f t="shared" si="3"/>
        <v>0</v>
      </c>
      <c r="AF13" s="176">
        <f t="shared" si="3"/>
        <v>0</v>
      </c>
      <c r="AG13" s="175">
        <f t="shared" si="3"/>
        <v>0</v>
      </c>
      <c r="AH13" s="166">
        <f t="shared" si="3"/>
        <v>0</v>
      </c>
      <c r="AI13" s="176">
        <f t="shared" si="3"/>
        <v>0</v>
      </c>
      <c r="AJ13" s="175">
        <f t="shared" si="3"/>
        <v>0</v>
      </c>
      <c r="AK13" s="166">
        <f t="shared" si="3"/>
        <v>0</v>
      </c>
      <c r="AL13" s="176">
        <f t="shared" si="3"/>
        <v>0</v>
      </c>
      <c r="AM13" s="175">
        <f t="shared" si="3"/>
        <v>0</v>
      </c>
      <c r="AN13" s="166">
        <f t="shared" si="3"/>
        <v>0</v>
      </c>
      <c r="AO13" s="176">
        <f t="shared" si="3"/>
        <v>0</v>
      </c>
      <c r="AP13" s="175">
        <f t="shared" si="3"/>
        <v>0</v>
      </c>
      <c r="AQ13" s="166">
        <f t="shared" si="3"/>
        <v>0</v>
      </c>
      <c r="AR13" s="176">
        <f t="shared" si="3"/>
        <v>0</v>
      </c>
      <c r="AS13" s="175">
        <f t="shared" si="3"/>
        <v>0</v>
      </c>
      <c r="AT13" s="166">
        <f t="shared" si="3"/>
        <v>0</v>
      </c>
      <c r="AU13" s="176">
        <f t="shared" si="3"/>
        <v>0</v>
      </c>
      <c r="AV13" s="175">
        <f t="shared" si="3"/>
        <v>0</v>
      </c>
      <c r="AW13" s="166">
        <f t="shared" si="3"/>
        <v>0</v>
      </c>
      <c r="AX13" s="176">
        <f t="shared" si="3"/>
        <v>0</v>
      </c>
      <c r="AY13" s="175">
        <f t="shared" si="3"/>
        <v>0</v>
      </c>
      <c r="AZ13" s="166">
        <f t="shared" si="3"/>
        <v>0</v>
      </c>
      <c r="BA13" s="176">
        <f t="shared" si="3"/>
        <v>0</v>
      </c>
      <c r="BB13" s="13"/>
      <c r="BC13" s="21">
        <f t="shared" si="3"/>
        <v>0</v>
      </c>
      <c r="BD13" s="22">
        <f t="shared" ref="BD13:BD76" si="4">IFERROR(BC13/L13,0)</f>
        <v>0</v>
      </c>
      <c r="BE13" s="13"/>
      <c r="BF13" s="21">
        <f t="shared" ref="BF13" si="5">SUM(BF14:BF35)</f>
        <v>0</v>
      </c>
      <c r="BG13" s="22">
        <f>IFERROR(BF13/L13,0)</f>
        <v>0</v>
      </c>
      <c r="BH13" s="13"/>
      <c r="BI13" s="21">
        <f t="shared" ref="BI13" si="6">SUM(BI14:BI35)</f>
        <v>0</v>
      </c>
      <c r="BJ13" s="22">
        <f>IFERROR(BI13/L13,0)</f>
        <v>0</v>
      </c>
      <c r="BL13" s="40"/>
    </row>
    <row r="14" spans="1:64" ht="14.5" x14ac:dyDescent="0.35">
      <c r="A14" s="13"/>
      <c r="B14" s="344" t="s">
        <v>349</v>
      </c>
      <c r="C14" s="329"/>
      <c r="D14" s="329"/>
      <c r="E14" s="329"/>
      <c r="F14" s="322"/>
      <c r="G14" s="302"/>
      <c r="H14" s="302"/>
      <c r="I14" s="302"/>
      <c r="J14" s="306"/>
      <c r="K14" s="332"/>
      <c r="L14" s="205">
        <f t="shared" ref="L14:L23" si="7">F14*H14*J14*K14</f>
        <v>0</v>
      </c>
      <c r="M14" s="13"/>
      <c r="N14" s="179"/>
      <c r="O14" s="179"/>
      <c r="P14" s="179"/>
      <c r="Q14" s="395" t="str">
        <f>IF((N14+O14+P14)=L14,"ok","Corriger la division")</f>
        <v>ok</v>
      </c>
      <c r="R14" s="179"/>
      <c r="S14" s="168"/>
      <c r="T14" s="180"/>
      <c r="U14" s="179"/>
      <c r="V14" s="168"/>
      <c r="W14" s="180"/>
      <c r="X14" s="179"/>
      <c r="Y14" s="168">
        <f>L14</f>
        <v>0</v>
      </c>
      <c r="Z14" s="180"/>
      <c r="AA14" s="179"/>
      <c r="AB14" s="168"/>
      <c r="AC14" s="180"/>
      <c r="AD14" s="179"/>
      <c r="AE14" s="168"/>
      <c r="AF14" s="180"/>
      <c r="AG14" s="179"/>
      <c r="AH14" s="168"/>
      <c r="AI14" s="180"/>
      <c r="AJ14" s="179"/>
      <c r="AK14" s="168"/>
      <c r="AL14" s="180"/>
      <c r="AM14" s="179"/>
      <c r="AN14" s="168"/>
      <c r="AO14" s="180"/>
      <c r="AP14" s="179"/>
      <c r="AQ14" s="168"/>
      <c r="AR14" s="180"/>
      <c r="AS14" s="179"/>
      <c r="AT14" s="168"/>
      <c r="AU14" s="180"/>
      <c r="AV14" s="179"/>
      <c r="AW14" s="168"/>
      <c r="AX14" s="180"/>
      <c r="AY14" s="179"/>
      <c r="AZ14" s="168"/>
      <c r="BA14" s="180"/>
      <c r="BB14" s="13"/>
      <c r="BC14" s="26"/>
      <c r="BD14" s="27">
        <f t="shared" si="4"/>
        <v>0</v>
      </c>
      <c r="BE14" s="13"/>
      <c r="BF14" s="26">
        <f t="shared" ref="BF14:BF35" si="8">SUM(R14:BA14)</f>
        <v>0</v>
      </c>
      <c r="BG14" s="27">
        <f t="shared" ref="BG14:BG35" si="9">IFERROR(BF14/L14,0)</f>
        <v>0</v>
      </c>
      <c r="BH14" s="13"/>
      <c r="BI14" s="26">
        <f>BC14+BF14</f>
        <v>0</v>
      </c>
      <c r="BJ14" s="27">
        <f>IFERROR(BI14/L14,0)</f>
        <v>0</v>
      </c>
      <c r="BL14" s="57"/>
    </row>
    <row r="15" spans="1:64" ht="14.5" x14ac:dyDescent="0.35">
      <c r="A15" s="13"/>
      <c r="B15" s="344" t="s">
        <v>350</v>
      </c>
      <c r="C15" s="267"/>
      <c r="D15" s="329"/>
      <c r="E15" s="329"/>
      <c r="F15" s="322"/>
      <c r="G15" s="302"/>
      <c r="H15" s="302"/>
      <c r="I15" s="302"/>
      <c r="J15" s="306"/>
      <c r="K15" s="332"/>
      <c r="L15" s="205">
        <f t="shared" si="7"/>
        <v>0</v>
      </c>
      <c r="M15" s="13"/>
      <c r="N15" s="179"/>
      <c r="O15" s="179"/>
      <c r="P15" s="179"/>
      <c r="Q15" s="395" t="str">
        <f t="shared" ref="Q15:Q77" si="10">IF((N15+O15+P15)=L15,"ok","Corriger la division")</f>
        <v>ok</v>
      </c>
      <c r="R15" s="179"/>
      <c r="S15" s="168"/>
      <c r="T15" s="180"/>
      <c r="U15" s="179"/>
      <c r="V15" s="168"/>
      <c r="W15" s="180"/>
      <c r="X15" s="179"/>
      <c r="Y15" s="168"/>
      <c r="Z15" s="180"/>
      <c r="AA15" s="179"/>
      <c r="AB15" s="168"/>
      <c r="AC15" s="180"/>
      <c r="AD15" s="179"/>
      <c r="AE15" s="168"/>
      <c r="AF15" s="180"/>
      <c r="AG15" s="179"/>
      <c r="AH15" s="168"/>
      <c r="AI15" s="180"/>
      <c r="AJ15" s="179"/>
      <c r="AK15" s="168"/>
      <c r="AL15" s="180"/>
      <c r="AM15" s="179"/>
      <c r="AN15" s="168"/>
      <c r="AO15" s="180"/>
      <c r="AP15" s="179"/>
      <c r="AQ15" s="168"/>
      <c r="AR15" s="180"/>
      <c r="AS15" s="179"/>
      <c r="AT15" s="168"/>
      <c r="AU15" s="180"/>
      <c r="AV15" s="179"/>
      <c r="AW15" s="168"/>
      <c r="AX15" s="180"/>
      <c r="AY15" s="179"/>
      <c r="AZ15" s="168"/>
      <c r="BA15" s="180"/>
      <c r="BB15" s="13"/>
      <c r="BC15" s="26"/>
      <c r="BD15" s="27">
        <f t="shared" si="4"/>
        <v>0</v>
      </c>
      <c r="BE15" s="13"/>
      <c r="BF15" s="26">
        <f t="shared" si="8"/>
        <v>0</v>
      </c>
      <c r="BG15" s="27">
        <f t="shared" si="9"/>
        <v>0</v>
      </c>
      <c r="BH15" s="13"/>
      <c r="BI15" s="26">
        <f t="shared" ref="BI15:BI35" si="11">BC15+BF15</f>
        <v>0</v>
      </c>
      <c r="BJ15" s="27">
        <f t="shared" ref="BJ15:BJ35" si="12">IFERROR(BI15/L15,0)</f>
        <v>0</v>
      </c>
      <c r="BL15" s="57"/>
    </row>
    <row r="16" spans="1:64" ht="14.5" x14ac:dyDescent="0.35">
      <c r="A16" s="13"/>
      <c r="B16" s="344" t="s">
        <v>351</v>
      </c>
      <c r="C16" s="267"/>
      <c r="D16" s="329"/>
      <c r="E16" s="267"/>
      <c r="F16" s="318"/>
      <c r="G16" s="23"/>
      <c r="H16" s="23"/>
      <c r="I16" s="302"/>
      <c r="J16" s="306"/>
      <c r="K16" s="24"/>
      <c r="L16" s="205">
        <f t="shared" si="7"/>
        <v>0</v>
      </c>
      <c r="M16" s="13"/>
      <c r="N16" s="179"/>
      <c r="O16" s="179"/>
      <c r="P16" s="179"/>
      <c r="Q16" s="395" t="str">
        <f t="shared" si="10"/>
        <v>ok</v>
      </c>
      <c r="R16" s="179"/>
      <c r="S16" s="168"/>
      <c r="T16" s="180"/>
      <c r="U16" s="179"/>
      <c r="V16" s="168"/>
      <c r="W16" s="180"/>
      <c r="X16" s="179"/>
      <c r="Y16" s="168"/>
      <c r="Z16" s="180"/>
      <c r="AA16" s="179"/>
      <c r="AB16" s="168"/>
      <c r="AC16" s="180"/>
      <c r="AD16" s="179"/>
      <c r="AE16" s="168"/>
      <c r="AF16" s="180"/>
      <c r="AG16" s="179"/>
      <c r="AH16" s="168"/>
      <c r="AI16" s="180"/>
      <c r="AJ16" s="179"/>
      <c r="AK16" s="168"/>
      <c r="AL16" s="180"/>
      <c r="AM16" s="179"/>
      <c r="AN16" s="168"/>
      <c r="AO16" s="180"/>
      <c r="AP16" s="179"/>
      <c r="AQ16" s="168"/>
      <c r="AR16" s="180"/>
      <c r="AS16" s="179"/>
      <c r="AT16" s="168"/>
      <c r="AU16" s="180"/>
      <c r="AV16" s="179"/>
      <c r="AW16" s="168"/>
      <c r="AX16" s="180"/>
      <c r="AY16" s="179"/>
      <c r="AZ16" s="168"/>
      <c r="BA16" s="180"/>
      <c r="BB16" s="13"/>
      <c r="BC16" s="26"/>
      <c r="BD16" s="27">
        <f t="shared" si="4"/>
        <v>0</v>
      </c>
      <c r="BE16" s="13"/>
      <c r="BF16" s="26">
        <f t="shared" si="8"/>
        <v>0</v>
      </c>
      <c r="BG16" s="27">
        <f t="shared" si="9"/>
        <v>0</v>
      </c>
      <c r="BH16" s="13"/>
      <c r="BI16" s="26">
        <f t="shared" si="11"/>
        <v>0</v>
      </c>
      <c r="BJ16" s="27">
        <f t="shared" si="12"/>
        <v>0</v>
      </c>
      <c r="BL16" s="57"/>
    </row>
    <row r="17" spans="1:64" ht="14.5" x14ac:dyDescent="0.35">
      <c r="A17" s="13"/>
      <c r="B17" s="344" t="s">
        <v>352</v>
      </c>
      <c r="C17" s="267"/>
      <c r="D17" s="329"/>
      <c r="E17" s="267"/>
      <c r="F17" s="318"/>
      <c r="G17" s="23"/>
      <c r="H17" s="23"/>
      <c r="I17" s="302"/>
      <c r="J17" s="199"/>
      <c r="K17" s="24"/>
      <c r="L17" s="205">
        <f t="shared" si="7"/>
        <v>0</v>
      </c>
      <c r="M17" s="13"/>
      <c r="N17" s="179"/>
      <c r="O17" s="179"/>
      <c r="P17" s="179"/>
      <c r="Q17" s="395" t="str">
        <f t="shared" si="10"/>
        <v>ok</v>
      </c>
      <c r="R17" s="179"/>
      <c r="S17" s="168"/>
      <c r="T17" s="180"/>
      <c r="U17" s="179"/>
      <c r="V17" s="168"/>
      <c r="W17" s="180"/>
      <c r="X17" s="179"/>
      <c r="Y17" s="168"/>
      <c r="Z17" s="180"/>
      <c r="AA17" s="179"/>
      <c r="AB17" s="168"/>
      <c r="AC17" s="180"/>
      <c r="AD17" s="179"/>
      <c r="AE17" s="168"/>
      <c r="AF17" s="180"/>
      <c r="AG17" s="179"/>
      <c r="AH17" s="168"/>
      <c r="AI17" s="180"/>
      <c r="AJ17" s="179"/>
      <c r="AK17" s="168"/>
      <c r="AL17" s="180"/>
      <c r="AM17" s="179"/>
      <c r="AN17" s="168"/>
      <c r="AO17" s="180"/>
      <c r="AP17" s="179"/>
      <c r="AQ17" s="168"/>
      <c r="AR17" s="180"/>
      <c r="AS17" s="179"/>
      <c r="AT17" s="168"/>
      <c r="AU17" s="180"/>
      <c r="AV17" s="179"/>
      <c r="AW17" s="168"/>
      <c r="AX17" s="180"/>
      <c r="AY17" s="179"/>
      <c r="AZ17" s="168"/>
      <c r="BA17" s="180"/>
      <c r="BB17" s="13"/>
      <c r="BC17" s="26"/>
      <c r="BD17" s="27">
        <f t="shared" si="4"/>
        <v>0</v>
      </c>
      <c r="BE17" s="13"/>
      <c r="BF17" s="26">
        <f t="shared" si="8"/>
        <v>0</v>
      </c>
      <c r="BG17" s="27">
        <f t="shared" si="9"/>
        <v>0</v>
      </c>
      <c r="BH17" s="13"/>
      <c r="BI17" s="26">
        <f t="shared" si="11"/>
        <v>0</v>
      </c>
      <c r="BJ17" s="27">
        <f t="shared" si="12"/>
        <v>0</v>
      </c>
      <c r="BL17" s="57"/>
    </row>
    <row r="18" spans="1:64" ht="14.5" x14ac:dyDescent="0.35">
      <c r="A18" s="13"/>
      <c r="B18" s="344" t="s">
        <v>353</v>
      </c>
      <c r="C18" s="267"/>
      <c r="D18" s="329"/>
      <c r="E18" s="267"/>
      <c r="F18" s="318"/>
      <c r="G18" s="23"/>
      <c r="H18" s="23"/>
      <c r="I18" s="302"/>
      <c r="J18" s="199"/>
      <c r="K18" s="24"/>
      <c r="L18" s="205">
        <f t="shared" si="7"/>
        <v>0</v>
      </c>
      <c r="M18" s="13"/>
      <c r="N18" s="179"/>
      <c r="O18" s="179"/>
      <c r="P18" s="179"/>
      <c r="Q18" s="395" t="str">
        <f t="shared" si="10"/>
        <v>ok</v>
      </c>
      <c r="R18" s="179"/>
      <c r="S18" s="168"/>
      <c r="T18" s="180"/>
      <c r="U18" s="179"/>
      <c r="V18" s="168"/>
      <c r="W18" s="180"/>
      <c r="X18" s="179"/>
      <c r="Y18" s="168"/>
      <c r="Z18" s="180"/>
      <c r="AA18" s="179"/>
      <c r="AB18" s="168"/>
      <c r="AC18" s="180"/>
      <c r="AD18" s="179"/>
      <c r="AE18" s="168"/>
      <c r="AF18" s="180"/>
      <c r="AG18" s="179"/>
      <c r="AH18" s="168"/>
      <c r="AI18" s="180"/>
      <c r="AJ18" s="179"/>
      <c r="AK18" s="168"/>
      <c r="AL18" s="180"/>
      <c r="AM18" s="179"/>
      <c r="AN18" s="168"/>
      <c r="AO18" s="180"/>
      <c r="AP18" s="179"/>
      <c r="AQ18" s="168"/>
      <c r="AR18" s="180"/>
      <c r="AS18" s="179"/>
      <c r="AT18" s="168"/>
      <c r="AU18" s="180"/>
      <c r="AV18" s="179"/>
      <c r="AW18" s="168"/>
      <c r="AX18" s="180"/>
      <c r="AY18" s="179"/>
      <c r="AZ18" s="168"/>
      <c r="BA18" s="180"/>
      <c r="BB18" s="13"/>
      <c r="BC18" s="26"/>
      <c r="BD18" s="27">
        <f t="shared" si="4"/>
        <v>0</v>
      </c>
      <c r="BE18" s="13"/>
      <c r="BF18" s="26">
        <f t="shared" si="8"/>
        <v>0</v>
      </c>
      <c r="BG18" s="27">
        <f t="shared" si="9"/>
        <v>0</v>
      </c>
      <c r="BH18" s="13"/>
      <c r="BI18" s="26">
        <f t="shared" si="11"/>
        <v>0</v>
      </c>
      <c r="BJ18" s="27">
        <f t="shared" si="12"/>
        <v>0</v>
      </c>
      <c r="BL18" s="57"/>
    </row>
    <row r="19" spans="1:64" ht="14.5" x14ac:dyDescent="0.35">
      <c r="A19" s="13"/>
      <c r="B19" s="344" t="s">
        <v>354</v>
      </c>
      <c r="C19" s="267"/>
      <c r="D19" s="329"/>
      <c r="E19" s="267"/>
      <c r="F19" s="318"/>
      <c r="G19" s="23"/>
      <c r="H19" s="23"/>
      <c r="I19" s="302"/>
      <c r="J19" s="199"/>
      <c r="K19" s="24"/>
      <c r="L19" s="205">
        <f t="shared" si="7"/>
        <v>0</v>
      </c>
      <c r="M19" s="13"/>
      <c r="N19" s="179"/>
      <c r="O19" s="179"/>
      <c r="P19" s="179"/>
      <c r="Q19" s="395" t="str">
        <f t="shared" si="10"/>
        <v>ok</v>
      </c>
      <c r="R19" s="179"/>
      <c r="S19" s="168"/>
      <c r="T19" s="180"/>
      <c r="U19" s="179"/>
      <c r="V19" s="168"/>
      <c r="W19" s="180"/>
      <c r="X19" s="179"/>
      <c r="Y19" s="168"/>
      <c r="Z19" s="180"/>
      <c r="AA19" s="179"/>
      <c r="AB19" s="168"/>
      <c r="AC19" s="180"/>
      <c r="AD19" s="179"/>
      <c r="AE19" s="168"/>
      <c r="AF19" s="180"/>
      <c r="AG19" s="179"/>
      <c r="AH19" s="168"/>
      <c r="AI19" s="180"/>
      <c r="AJ19" s="179"/>
      <c r="AK19" s="168"/>
      <c r="AL19" s="180"/>
      <c r="AM19" s="179"/>
      <c r="AN19" s="168"/>
      <c r="AO19" s="180"/>
      <c r="AP19" s="179"/>
      <c r="AQ19" s="168"/>
      <c r="AR19" s="180"/>
      <c r="AS19" s="179"/>
      <c r="AT19" s="168"/>
      <c r="AU19" s="180"/>
      <c r="AV19" s="179"/>
      <c r="AW19" s="168"/>
      <c r="AX19" s="180"/>
      <c r="AY19" s="179"/>
      <c r="AZ19" s="168"/>
      <c r="BA19" s="180"/>
      <c r="BB19" s="13"/>
      <c r="BC19" s="26"/>
      <c r="BD19" s="27">
        <f t="shared" si="4"/>
        <v>0</v>
      </c>
      <c r="BE19" s="13"/>
      <c r="BF19" s="26">
        <f t="shared" si="8"/>
        <v>0</v>
      </c>
      <c r="BG19" s="27">
        <f t="shared" si="9"/>
        <v>0</v>
      </c>
      <c r="BH19" s="13"/>
      <c r="BI19" s="26">
        <f t="shared" si="11"/>
        <v>0</v>
      </c>
      <c r="BJ19" s="27">
        <f t="shared" si="12"/>
        <v>0</v>
      </c>
      <c r="BL19" s="57"/>
    </row>
    <row r="20" spans="1:64" ht="14.5" x14ac:dyDescent="0.35">
      <c r="A20" s="13"/>
      <c r="B20" s="344" t="s">
        <v>355</v>
      </c>
      <c r="C20" s="267"/>
      <c r="D20" s="329"/>
      <c r="E20" s="267"/>
      <c r="F20" s="318"/>
      <c r="G20" s="23"/>
      <c r="H20" s="23"/>
      <c r="I20" s="302"/>
      <c r="J20" s="199"/>
      <c r="K20" s="24"/>
      <c r="L20" s="205">
        <f t="shared" si="7"/>
        <v>0</v>
      </c>
      <c r="M20" s="13"/>
      <c r="N20" s="179"/>
      <c r="O20" s="179"/>
      <c r="P20" s="179"/>
      <c r="Q20" s="395" t="str">
        <f t="shared" si="10"/>
        <v>ok</v>
      </c>
      <c r="R20" s="179"/>
      <c r="S20" s="168"/>
      <c r="T20" s="180"/>
      <c r="U20" s="179"/>
      <c r="V20" s="168"/>
      <c r="W20" s="180"/>
      <c r="X20" s="179"/>
      <c r="Y20" s="168"/>
      <c r="Z20" s="180"/>
      <c r="AA20" s="179"/>
      <c r="AB20" s="168"/>
      <c r="AC20" s="180"/>
      <c r="AD20" s="179"/>
      <c r="AE20" s="168"/>
      <c r="AF20" s="180"/>
      <c r="AG20" s="179"/>
      <c r="AH20" s="168"/>
      <c r="AI20" s="180"/>
      <c r="AJ20" s="179"/>
      <c r="AK20" s="168"/>
      <c r="AL20" s="180"/>
      <c r="AM20" s="179"/>
      <c r="AN20" s="168"/>
      <c r="AO20" s="180"/>
      <c r="AP20" s="179"/>
      <c r="AQ20" s="168"/>
      <c r="AR20" s="180"/>
      <c r="AS20" s="179"/>
      <c r="AT20" s="168"/>
      <c r="AU20" s="180"/>
      <c r="AV20" s="179"/>
      <c r="AW20" s="168"/>
      <c r="AX20" s="180"/>
      <c r="AY20" s="179"/>
      <c r="AZ20" s="168"/>
      <c r="BA20" s="180"/>
      <c r="BB20" s="13"/>
      <c r="BC20" s="26"/>
      <c r="BD20" s="27">
        <f t="shared" si="4"/>
        <v>0</v>
      </c>
      <c r="BE20" s="13"/>
      <c r="BF20" s="26">
        <f t="shared" si="8"/>
        <v>0</v>
      </c>
      <c r="BG20" s="27">
        <f t="shared" si="9"/>
        <v>0</v>
      </c>
      <c r="BH20" s="13"/>
      <c r="BI20" s="26">
        <f t="shared" si="11"/>
        <v>0</v>
      </c>
      <c r="BJ20" s="27">
        <f t="shared" si="12"/>
        <v>0</v>
      </c>
      <c r="BL20" s="57"/>
    </row>
    <row r="21" spans="1:64" ht="14.5" x14ac:dyDescent="0.35">
      <c r="A21" s="13"/>
      <c r="B21" s="344" t="s">
        <v>356</v>
      </c>
      <c r="C21" s="267"/>
      <c r="D21" s="329"/>
      <c r="E21" s="267"/>
      <c r="F21" s="318"/>
      <c r="G21" s="23"/>
      <c r="H21" s="23"/>
      <c r="I21" s="302"/>
      <c r="J21" s="199"/>
      <c r="K21" s="24"/>
      <c r="L21" s="205">
        <f t="shared" si="7"/>
        <v>0</v>
      </c>
      <c r="M21" s="13"/>
      <c r="N21" s="179"/>
      <c r="O21" s="179"/>
      <c r="P21" s="179"/>
      <c r="Q21" s="395" t="str">
        <f t="shared" si="10"/>
        <v>ok</v>
      </c>
      <c r="R21" s="179"/>
      <c r="S21" s="168"/>
      <c r="T21" s="180"/>
      <c r="U21" s="179"/>
      <c r="V21" s="168"/>
      <c r="W21" s="180"/>
      <c r="X21" s="179"/>
      <c r="Y21" s="168"/>
      <c r="Z21" s="180"/>
      <c r="AA21" s="179"/>
      <c r="AB21" s="168"/>
      <c r="AC21" s="180"/>
      <c r="AD21" s="179"/>
      <c r="AE21" s="168"/>
      <c r="AF21" s="180"/>
      <c r="AG21" s="179"/>
      <c r="AH21" s="168"/>
      <c r="AI21" s="180"/>
      <c r="AJ21" s="179"/>
      <c r="AK21" s="168"/>
      <c r="AL21" s="180"/>
      <c r="AM21" s="179"/>
      <c r="AN21" s="168"/>
      <c r="AO21" s="180"/>
      <c r="AP21" s="179"/>
      <c r="AQ21" s="168"/>
      <c r="AR21" s="180"/>
      <c r="AS21" s="179"/>
      <c r="AT21" s="168"/>
      <c r="AU21" s="180"/>
      <c r="AV21" s="179"/>
      <c r="AW21" s="168"/>
      <c r="AX21" s="180"/>
      <c r="AY21" s="179"/>
      <c r="AZ21" s="168"/>
      <c r="BA21" s="180"/>
      <c r="BB21" s="13"/>
      <c r="BC21" s="26"/>
      <c r="BD21" s="27">
        <f t="shared" si="4"/>
        <v>0</v>
      </c>
      <c r="BE21" s="13"/>
      <c r="BF21" s="26">
        <f t="shared" si="8"/>
        <v>0</v>
      </c>
      <c r="BG21" s="27">
        <f t="shared" si="9"/>
        <v>0</v>
      </c>
      <c r="BH21" s="13"/>
      <c r="BI21" s="26">
        <f t="shared" si="11"/>
        <v>0</v>
      </c>
      <c r="BJ21" s="27">
        <f t="shared" si="12"/>
        <v>0</v>
      </c>
      <c r="BL21" s="57"/>
    </row>
    <row r="22" spans="1:64" ht="14.5" x14ac:dyDescent="0.35">
      <c r="A22" s="13"/>
      <c r="B22" s="344" t="s">
        <v>357</v>
      </c>
      <c r="C22" s="267"/>
      <c r="D22" s="329"/>
      <c r="E22" s="267"/>
      <c r="F22" s="318"/>
      <c r="G22" s="23"/>
      <c r="H22" s="23"/>
      <c r="I22" s="302"/>
      <c r="J22" s="199"/>
      <c r="K22" s="24"/>
      <c r="L22" s="205">
        <f t="shared" si="7"/>
        <v>0</v>
      </c>
      <c r="M22" s="13"/>
      <c r="N22" s="179"/>
      <c r="O22" s="179"/>
      <c r="P22" s="179"/>
      <c r="Q22" s="395" t="str">
        <f t="shared" si="10"/>
        <v>ok</v>
      </c>
      <c r="R22" s="179"/>
      <c r="S22" s="168"/>
      <c r="T22" s="180"/>
      <c r="U22" s="179"/>
      <c r="V22" s="168"/>
      <c r="W22" s="180"/>
      <c r="X22" s="179"/>
      <c r="Y22" s="168"/>
      <c r="Z22" s="180"/>
      <c r="AA22" s="179"/>
      <c r="AB22" s="168"/>
      <c r="AC22" s="180"/>
      <c r="AD22" s="179"/>
      <c r="AE22" s="168"/>
      <c r="AF22" s="180"/>
      <c r="AG22" s="179"/>
      <c r="AH22" s="168"/>
      <c r="AI22" s="180"/>
      <c r="AJ22" s="179"/>
      <c r="AK22" s="168"/>
      <c r="AL22" s="180"/>
      <c r="AM22" s="179"/>
      <c r="AN22" s="168"/>
      <c r="AO22" s="180"/>
      <c r="AP22" s="179"/>
      <c r="AQ22" s="168"/>
      <c r="AR22" s="180"/>
      <c r="AS22" s="179"/>
      <c r="AT22" s="168"/>
      <c r="AU22" s="180"/>
      <c r="AV22" s="179"/>
      <c r="AW22" s="168"/>
      <c r="AX22" s="180"/>
      <c r="AY22" s="179"/>
      <c r="AZ22" s="168"/>
      <c r="BA22" s="180"/>
      <c r="BB22" s="13"/>
      <c r="BC22" s="26"/>
      <c r="BD22" s="27">
        <f t="shared" si="4"/>
        <v>0</v>
      </c>
      <c r="BE22" s="13"/>
      <c r="BF22" s="26">
        <f t="shared" si="8"/>
        <v>0</v>
      </c>
      <c r="BG22" s="27">
        <f t="shared" si="9"/>
        <v>0</v>
      </c>
      <c r="BH22" s="13"/>
      <c r="BI22" s="26">
        <f t="shared" si="11"/>
        <v>0</v>
      </c>
      <c r="BJ22" s="27">
        <f t="shared" si="12"/>
        <v>0</v>
      </c>
      <c r="BL22" s="57"/>
    </row>
    <row r="23" spans="1:64" thickBot="1" x14ac:dyDescent="0.4">
      <c r="A23" s="13"/>
      <c r="B23" s="344" t="s">
        <v>358</v>
      </c>
      <c r="C23" s="267"/>
      <c r="D23" s="329"/>
      <c r="E23" s="267"/>
      <c r="F23" s="318"/>
      <c r="G23" s="23"/>
      <c r="H23" s="23"/>
      <c r="I23" s="23"/>
      <c r="J23" s="199"/>
      <c r="K23" s="24"/>
      <c r="L23" s="205">
        <f t="shared" si="7"/>
        <v>0</v>
      </c>
      <c r="M23" s="13"/>
      <c r="N23" s="179"/>
      <c r="O23" s="179"/>
      <c r="P23" s="179"/>
      <c r="Q23" s="395" t="str">
        <f t="shared" si="10"/>
        <v>ok</v>
      </c>
      <c r="R23" s="179"/>
      <c r="S23" s="168"/>
      <c r="T23" s="180"/>
      <c r="U23" s="179"/>
      <c r="V23" s="168"/>
      <c r="W23" s="180"/>
      <c r="X23" s="179"/>
      <c r="Y23" s="168"/>
      <c r="Z23" s="180"/>
      <c r="AA23" s="179"/>
      <c r="AB23" s="168"/>
      <c r="AC23" s="180"/>
      <c r="AD23" s="179"/>
      <c r="AE23" s="168"/>
      <c r="AF23" s="180"/>
      <c r="AG23" s="179"/>
      <c r="AH23" s="168"/>
      <c r="AI23" s="180"/>
      <c r="AJ23" s="179"/>
      <c r="AK23" s="168"/>
      <c r="AL23" s="180"/>
      <c r="AM23" s="179"/>
      <c r="AN23" s="168"/>
      <c r="AO23" s="180"/>
      <c r="AP23" s="179"/>
      <c r="AQ23" s="168"/>
      <c r="AR23" s="180"/>
      <c r="AS23" s="179"/>
      <c r="AT23" s="168"/>
      <c r="AU23" s="180"/>
      <c r="AV23" s="179"/>
      <c r="AW23" s="168"/>
      <c r="AX23" s="180"/>
      <c r="AY23" s="179"/>
      <c r="AZ23" s="168"/>
      <c r="BA23" s="180"/>
      <c r="BB23" s="13"/>
      <c r="BC23" s="26"/>
      <c r="BD23" s="27">
        <f t="shared" si="4"/>
        <v>0</v>
      </c>
      <c r="BE23" s="13"/>
      <c r="BF23" s="26">
        <f t="shared" ref="BF23:BF34" si="13">SUM(R23:BA23)</f>
        <v>0</v>
      </c>
      <c r="BG23" s="27">
        <f t="shared" si="9"/>
        <v>0</v>
      </c>
      <c r="BH23" s="13"/>
      <c r="BI23" s="26">
        <f t="shared" si="11"/>
        <v>0</v>
      </c>
      <c r="BJ23" s="27">
        <f t="shared" si="12"/>
        <v>0</v>
      </c>
      <c r="BL23" s="57"/>
    </row>
    <row r="24" spans="1:64" hidden="1" outlineLevel="1" thickBot="1" x14ac:dyDescent="0.4">
      <c r="A24" s="13"/>
      <c r="B24" s="316" t="s">
        <v>54</v>
      </c>
      <c r="C24" s="267"/>
      <c r="D24" s="329"/>
      <c r="E24" s="267"/>
      <c r="F24" s="318"/>
      <c r="G24" s="23"/>
      <c r="H24" s="23"/>
      <c r="I24" s="23"/>
      <c r="J24" s="199"/>
      <c r="K24" s="24"/>
      <c r="L24" s="25" t="e">
        <f>F24*H24*J24*#REF!</f>
        <v>#REF!</v>
      </c>
      <c r="M24" s="13"/>
      <c r="N24" s="179"/>
      <c r="O24" s="179"/>
      <c r="P24" s="179"/>
      <c r="Q24" s="395" t="e">
        <f t="shared" si="10"/>
        <v>#REF!</v>
      </c>
      <c r="R24" s="179"/>
      <c r="S24" s="168"/>
      <c r="T24" s="180"/>
      <c r="U24" s="179"/>
      <c r="V24" s="168"/>
      <c r="W24" s="180"/>
      <c r="X24" s="179"/>
      <c r="Y24" s="168"/>
      <c r="Z24" s="180"/>
      <c r="AA24" s="179"/>
      <c r="AB24" s="168"/>
      <c r="AC24" s="180"/>
      <c r="AD24" s="179"/>
      <c r="AE24" s="168"/>
      <c r="AF24" s="180"/>
      <c r="AG24" s="179"/>
      <c r="AH24" s="168"/>
      <c r="AI24" s="180"/>
      <c r="AJ24" s="179"/>
      <c r="AK24" s="168"/>
      <c r="AL24" s="180"/>
      <c r="AM24" s="179"/>
      <c r="AN24" s="168"/>
      <c r="AO24" s="180"/>
      <c r="AP24" s="179"/>
      <c r="AQ24" s="168"/>
      <c r="AR24" s="180"/>
      <c r="AS24" s="179"/>
      <c r="AT24" s="168"/>
      <c r="AU24" s="180"/>
      <c r="AV24" s="179"/>
      <c r="AW24" s="168"/>
      <c r="AX24" s="180"/>
      <c r="AY24" s="179"/>
      <c r="AZ24" s="168"/>
      <c r="BA24" s="180"/>
      <c r="BB24" s="13"/>
      <c r="BC24" s="26"/>
      <c r="BD24" s="27">
        <f t="shared" si="4"/>
        <v>0</v>
      </c>
      <c r="BE24" s="13"/>
      <c r="BF24" s="26">
        <f t="shared" si="13"/>
        <v>0</v>
      </c>
      <c r="BG24" s="27">
        <f t="shared" si="9"/>
        <v>0</v>
      </c>
      <c r="BH24" s="13"/>
      <c r="BI24" s="26">
        <f t="shared" si="11"/>
        <v>0</v>
      </c>
      <c r="BJ24" s="27">
        <f t="shared" si="12"/>
        <v>0</v>
      </c>
      <c r="BL24" s="57"/>
    </row>
    <row r="25" spans="1:64" hidden="1" outlineLevel="1" thickBot="1" x14ac:dyDescent="0.4">
      <c r="A25" s="13"/>
      <c r="B25" s="316" t="s">
        <v>55</v>
      </c>
      <c r="C25" s="267"/>
      <c r="D25" s="329"/>
      <c r="E25" s="267"/>
      <c r="F25" s="318"/>
      <c r="G25" s="23"/>
      <c r="H25" s="23"/>
      <c r="I25" s="23"/>
      <c r="J25" s="199"/>
      <c r="K25" s="24"/>
      <c r="L25" s="25" t="e">
        <f>F25*H25*J25*#REF!</f>
        <v>#REF!</v>
      </c>
      <c r="M25" s="13"/>
      <c r="N25" s="179"/>
      <c r="O25" s="179"/>
      <c r="P25" s="179"/>
      <c r="Q25" s="395" t="e">
        <f t="shared" si="10"/>
        <v>#REF!</v>
      </c>
      <c r="R25" s="179"/>
      <c r="S25" s="168"/>
      <c r="T25" s="180"/>
      <c r="U25" s="179"/>
      <c r="V25" s="168"/>
      <c r="W25" s="180"/>
      <c r="X25" s="179"/>
      <c r="Y25" s="168"/>
      <c r="Z25" s="180"/>
      <c r="AA25" s="179"/>
      <c r="AB25" s="168"/>
      <c r="AC25" s="180"/>
      <c r="AD25" s="179"/>
      <c r="AE25" s="168"/>
      <c r="AF25" s="180"/>
      <c r="AG25" s="179"/>
      <c r="AH25" s="168"/>
      <c r="AI25" s="180"/>
      <c r="AJ25" s="179"/>
      <c r="AK25" s="168"/>
      <c r="AL25" s="180"/>
      <c r="AM25" s="179"/>
      <c r="AN25" s="168"/>
      <c r="AO25" s="180"/>
      <c r="AP25" s="179"/>
      <c r="AQ25" s="168"/>
      <c r="AR25" s="180"/>
      <c r="AS25" s="179"/>
      <c r="AT25" s="168"/>
      <c r="AU25" s="180"/>
      <c r="AV25" s="179"/>
      <c r="AW25" s="168"/>
      <c r="AX25" s="180"/>
      <c r="AY25" s="179"/>
      <c r="AZ25" s="168"/>
      <c r="BA25" s="180"/>
      <c r="BB25" s="13"/>
      <c r="BC25" s="26"/>
      <c r="BD25" s="27">
        <f t="shared" si="4"/>
        <v>0</v>
      </c>
      <c r="BE25" s="13"/>
      <c r="BF25" s="26">
        <f t="shared" si="13"/>
        <v>0</v>
      </c>
      <c r="BG25" s="27">
        <f t="shared" si="9"/>
        <v>0</v>
      </c>
      <c r="BH25" s="13"/>
      <c r="BI25" s="26">
        <f t="shared" si="11"/>
        <v>0</v>
      </c>
      <c r="BJ25" s="27">
        <f t="shared" si="12"/>
        <v>0</v>
      </c>
      <c r="BL25" s="57"/>
    </row>
    <row r="26" spans="1:64" hidden="1" outlineLevel="1" thickBot="1" x14ac:dyDescent="0.4">
      <c r="A26" s="13"/>
      <c r="B26" s="316" t="s">
        <v>56</v>
      </c>
      <c r="C26" s="267"/>
      <c r="D26" s="329"/>
      <c r="E26" s="267"/>
      <c r="F26" s="318"/>
      <c r="G26" s="23"/>
      <c r="H26" s="23"/>
      <c r="I26" s="23"/>
      <c r="J26" s="199"/>
      <c r="K26" s="24"/>
      <c r="L26" s="25" t="e">
        <f>F26*H26*J26*#REF!</f>
        <v>#REF!</v>
      </c>
      <c r="M26" s="13"/>
      <c r="N26" s="179"/>
      <c r="O26" s="179"/>
      <c r="P26" s="179"/>
      <c r="Q26" s="395" t="e">
        <f t="shared" si="10"/>
        <v>#REF!</v>
      </c>
      <c r="R26" s="179"/>
      <c r="S26" s="168"/>
      <c r="T26" s="180"/>
      <c r="U26" s="179"/>
      <c r="V26" s="168"/>
      <c r="W26" s="180"/>
      <c r="X26" s="179"/>
      <c r="Y26" s="168"/>
      <c r="Z26" s="180"/>
      <c r="AA26" s="179"/>
      <c r="AB26" s="168"/>
      <c r="AC26" s="180"/>
      <c r="AD26" s="179"/>
      <c r="AE26" s="168"/>
      <c r="AF26" s="180"/>
      <c r="AG26" s="179"/>
      <c r="AH26" s="168"/>
      <c r="AI26" s="180"/>
      <c r="AJ26" s="179"/>
      <c r="AK26" s="168"/>
      <c r="AL26" s="180"/>
      <c r="AM26" s="179"/>
      <c r="AN26" s="168"/>
      <c r="AO26" s="180"/>
      <c r="AP26" s="179"/>
      <c r="AQ26" s="168"/>
      <c r="AR26" s="180"/>
      <c r="AS26" s="179"/>
      <c r="AT26" s="168"/>
      <c r="AU26" s="180"/>
      <c r="AV26" s="179"/>
      <c r="AW26" s="168"/>
      <c r="AX26" s="180"/>
      <c r="AY26" s="179"/>
      <c r="AZ26" s="168"/>
      <c r="BA26" s="180"/>
      <c r="BB26" s="13"/>
      <c r="BC26" s="26"/>
      <c r="BD26" s="27">
        <f t="shared" si="4"/>
        <v>0</v>
      </c>
      <c r="BE26" s="13"/>
      <c r="BF26" s="26">
        <f t="shared" si="13"/>
        <v>0</v>
      </c>
      <c r="BG26" s="27">
        <f t="shared" si="9"/>
        <v>0</v>
      </c>
      <c r="BH26" s="13"/>
      <c r="BI26" s="26">
        <f t="shared" si="11"/>
        <v>0</v>
      </c>
      <c r="BJ26" s="27">
        <f t="shared" si="12"/>
        <v>0</v>
      </c>
      <c r="BL26" s="57"/>
    </row>
    <row r="27" spans="1:64" hidden="1" outlineLevel="1" thickBot="1" x14ac:dyDescent="0.4">
      <c r="A27" s="13"/>
      <c r="B27" s="316" t="s">
        <v>57</v>
      </c>
      <c r="C27" s="267"/>
      <c r="D27" s="329"/>
      <c r="E27" s="267"/>
      <c r="F27" s="318"/>
      <c r="G27" s="23"/>
      <c r="H27" s="23"/>
      <c r="I27" s="23"/>
      <c r="J27" s="199"/>
      <c r="K27" s="24"/>
      <c r="L27" s="25" t="e">
        <f>F27*H27*J27*#REF!</f>
        <v>#REF!</v>
      </c>
      <c r="M27" s="13"/>
      <c r="N27" s="179"/>
      <c r="O27" s="179"/>
      <c r="P27" s="179"/>
      <c r="Q27" s="395" t="e">
        <f t="shared" si="10"/>
        <v>#REF!</v>
      </c>
      <c r="R27" s="179"/>
      <c r="S27" s="168"/>
      <c r="T27" s="180"/>
      <c r="U27" s="179"/>
      <c r="V27" s="168"/>
      <c r="W27" s="180"/>
      <c r="X27" s="179"/>
      <c r="Y27" s="168"/>
      <c r="Z27" s="180"/>
      <c r="AA27" s="179"/>
      <c r="AB27" s="168"/>
      <c r="AC27" s="180"/>
      <c r="AD27" s="179"/>
      <c r="AE27" s="168"/>
      <c r="AF27" s="180"/>
      <c r="AG27" s="179"/>
      <c r="AH27" s="168"/>
      <c r="AI27" s="180"/>
      <c r="AJ27" s="179"/>
      <c r="AK27" s="168"/>
      <c r="AL27" s="180"/>
      <c r="AM27" s="179"/>
      <c r="AN27" s="168"/>
      <c r="AO27" s="180"/>
      <c r="AP27" s="179"/>
      <c r="AQ27" s="168"/>
      <c r="AR27" s="180"/>
      <c r="AS27" s="179"/>
      <c r="AT27" s="168"/>
      <c r="AU27" s="180"/>
      <c r="AV27" s="179"/>
      <c r="AW27" s="168"/>
      <c r="AX27" s="180"/>
      <c r="AY27" s="179"/>
      <c r="AZ27" s="168"/>
      <c r="BA27" s="180"/>
      <c r="BB27" s="13"/>
      <c r="BC27" s="26"/>
      <c r="BD27" s="27">
        <f t="shared" si="4"/>
        <v>0</v>
      </c>
      <c r="BE27" s="13"/>
      <c r="BF27" s="26">
        <f t="shared" si="13"/>
        <v>0</v>
      </c>
      <c r="BG27" s="27">
        <f t="shared" si="9"/>
        <v>0</v>
      </c>
      <c r="BH27" s="13"/>
      <c r="BI27" s="26">
        <f t="shared" si="11"/>
        <v>0</v>
      </c>
      <c r="BJ27" s="27">
        <f t="shared" si="12"/>
        <v>0</v>
      </c>
      <c r="BL27" s="57"/>
    </row>
    <row r="28" spans="1:64" hidden="1" outlineLevel="1" thickBot="1" x14ac:dyDescent="0.4">
      <c r="A28" s="13"/>
      <c r="B28" s="316" t="s">
        <v>58</v>
      </c>
      <c r="C28" s="267"/>
      <c r="D28" s="329"/>
      <c r="E28" s="267"/>
      <c r="F28" s="318"/>
      <c r="G28" s="23"/>
      <c r="H28" s="23"/>
      <c r="I28" s="23"/>
      <c r="J28" s="199"/>
      <c r="K28" s="24"/>
      <c r="L28" s="25" t="e">
        <f>F28*H28*J28*#REF!</f>
        <v>#REF!</v>
      </c>
      <c r="M28" s="13"/>
      <c r="N28" s="179"/>
      <c r="O28" s="179"/>
      <c r="P28" s="179"/>
      <c r="Q28" s="395" t="e">
        <f t="shared" si="10"/>
        <v>#REF!</v>
      </c>
      <c r="R28" s="179"/>
      <c r="S28" s="168"/>
      <c r="T28" s="180"/>
      <c r="U28" s="179"/>
      <c r="V28" s="168"/>
      <c r="W28" s="180"/>
      <c r="X28" s="179"/>
      <c r="Y28" s="168"/>
      <c r="Z28" s="180"/>
      <c r="AA28" s="179"/>
      <c r="AB28" s="168"/>
      <c r="AC28" s="180"/>
      <c r="AD28" s="179"/>
      <c r="AE28" s="168"/>
      <c r="AF28" s="180"/>
      <c r="AG28" s="179"/>
      <c r="AH28" s="168"/>
      <c r="AI28" s="180"/>
      <c r="AJ28" s="179"/>
      <c r="AK28" s="168"/>
      <c r="AL28" s="180"/>
      <c r="AM28" s="179"/>
      <c r="AN28" s="168"/>
      <c r="AO28" s="180"/>
      <c r="AP28" s="179"/>
      <c r="AQ28" s="168"/>
      <c r="AR28" s="180"/>
      <c r="AS28" s="179"/>
      <c r="AT28" s="168"/>
      <c r="AU28" s="180"/>
      <c r="AV28" s="179"/>
      <c r="AW28" s="168"/>
      <c r="AX28" s="180"/>
      <c r="AY28" s="179"/>
      <c r="AZ28" s="168"/>
      <c r="BA28" s="180"/>
      <c r="BB28" s="13"/>
      <c r="BC28" s="26"/>
      <c r="BD28" s="27">
        <f t="shared" si="4"/>
        <v>0</v>
      </c>
      <c r="BE28" s="13"/>
      <c r="BF28" s="26">
        <f t="shared" si="13"/>
        <v>0</v>
      </c>
      <c r="BG28" s="27">
        <f t="shared" si="9"/>
        <v>0</v>
      </c>
      <c r="BH28" s="13"/>
      <c r="BI28" s="26">
        <f t="shared" si="11"/>
        <v>0</v>
      </c>
      <c r="BJ28" s="27">
        <f t="shared" si="12"/>
        <v>0</v>
      </c>
      <c r="BL28" s="57"/>
    </row>
    <row r="29" spans="1:64" hidden="1" outlineLevel="1" thickBot="1" x14ac:dyDescent="0.4">
      <c r="A29" s="13"/>
      <c r="B29" s="316" t="s">
        <v>59</v>
      </c>
      <c r="C29" s="267"/>
      <c r="D29" s="329"/>
      <c r="E29" s="267"/>
      <c r="F29" s="318"/>
      <c r="G29" s="23"/>
      <c r="H29" s="23"/>
      <c r="I29" s="23"/>
      <c r="J29" s="199"/>
      <c r="K29" s="24"/>
      <c r="L29" s="25" t="e">
        <f>F29*H29*J29*#REF!</f>
        <v>#REF!</v>
      </c>
      <c r="M29" s="13"/>
      <c r="N29" s="179"/>
      <c r="O29" s="179"/>
      <c r="P29" s="179"/>
      <c r="Q29" s="395" t="e">
        <f t="shared" si="10"/>
        <v>#REF!</v>
      </c>
      <c r="R29" s="179"/>
      <c r="S29" s="168"/>
      <c r="T29" s="180"/>
      <c r="U29" s="179"/>
      <c r="V29" s="168"/>
      <c r="W29" s="180"/>
      <c r="X29" s="179"/>
      <c r="Y29" s="168"/>
      <c r="Z29" s="180"/>
      <c r="AA29" s="179"/>
      <c r="AB29" s="168"/>
      <c r="AC29" s="180"/>
      <c r="AD29" s="179"/>
      <c r="AE29" s="168"/>
      <c r="AF29" s="180"/>
      <c r="AG29" s="179"/>
      <c r="AH29" s="168"/>
      <c r="AI29" s="180"/>
      <c r="AJ29" s="179"/>
      <c r="AK29" s="168"/>
      <c r="AL29" s="180"/>
      <c r="AM29" s="179"/>
      <c r="AN29" s="168"/>
      <c r="AO29" s="180"/>
      <c r="AP29" s="179"/>
      <c r="AQ29" s="168"/>
      <c r="AR29" s="180"/>
      <c r="AS29" s="179"/>
      <c r="AT29" s="168"/>
      <c r="AU29" s="180"/>
      <c r="AV29" s="179"/>
      <c r="AW29" s="168"/>
      <c r="AX29" s="180"/>
      <c r="AY29" s="179"/>
      <c r="AZ29" s="168"/>
      <c r="BA29" s="180"/>
      <c r="BB29" s="13"/>
      <c r="BC29" s="26"/>
      <c r="BD29" s="27">
        <f t="shared" si="4"/>
        <v>0</v>
      </c>
      <c r="BE29" s="13"/>
      <c r="BF29" s="26">
        <f t="shared" si="13"/>
        <v>0</v>
      </c>
      <c r="BG29" s="27">
        <f t="shared" si="9"/>
        <v>0</v>
      </c>
      <c r="BH29" s="13"/>
      <c r="BI29" s="26">
        <f t="shared" si="11"/>
        <v>0</v>
      </c>
      <c r="BJ29" s="27">
        <f t="shared" si="12"/>
        <v>0</v>
      </c>
      <c r="BL29" s="57"/>
    </row>
    <row r="30" spans="1:64" hidden="1" outlineLevel="1" thickBot="1" x14ac:dyDescent="0.4">
      <c r="A30" s="13"/>
      <c r="B30" s="316" t="s">
        <v>60</v>
      </c>
      <c r="C30" s="267"/>
      <c r="D30" s="329"/>
      <c r="E30" s="267"/>
      <c r="F30" s="318"/>
      <c r="G30" s="23"/>
      <c r="H30" s="23"/>
      <c r="I30" s="23"/>
      <c r="J30" s="199"/>
      <c r="K30" s="24"/>
      <c r="L30" s="25" t="e">
        <f>F30*H30*J30*#REF!</f>
        <v>#REF!</v>
      </c>
      <c r="M30" s="13"/>
      <c r="N30" s="179"/>
      <c r="O30" s="179"/>
      <c r="P30" s="179"/>
      <c r="Q30" s="395" t="e">
        <f t="shared" si="10"/>
        <v>#REF!</v>
      </c>
      <c r="R30" s="179"/>
      <c r="S30" s="168"/>
      <c r="T30" s="180"/>
      <c r="U30" s="179"/>
      <c r="V30" s="168"/>
      <c r="W30" s="180"/>
      <c r="X30" s="179"/>
      <c r="Y30" s="168"/>
      <c r="Z30" s="180"/>
      <c r="AA30" s="179"/>
      <c r="AB30" s="168"/>
      <c r="AC30" s="180"/>
      <c r="AD30" s="179"/>
      <c r="AE30" s="168"/>
      <c r="AF30" s="180"/>
      <c r="AG30" s="179"/>
      <c r="AH30" s="168"/>
      <c r="AI30" s="180"/>
      <c r="AJ30" s="179"/>
      <c r="AK30" s="168"/>
      <c r="AL30" s="180"/>
      <c r="AM30" s="179"/>
      <c r="AN30" s="168"/>
      <c r="AO30" s="180"/>
      <c r="AP30" s="179"/>
      <c r="AQ30" s="168"/>
      <c r="AR30" s="180"/>
      <c r="AS30" s="179"/>
      <c r="AT30" s="168"/>
      <c r="AU30" s="180"/>
      <c r="AV30" s="179"/>
      <c r="AW30" s="168"/>
      <c r="AX30" s="180"/>
      <c r="AY30" s="179"/>
      <c r="AZ30" s="168"/>
      <c r="BA30" s="180"/>
      <c r="BB30" s="13"/>
      <c r="BC30" s="26"/>
      <c r="BD30" s="27">
        <f t="shared" si="4"/>
        <v>0</v>
      </c>
      <c r="BE30" s="13"/>
      <c r="BF30" s="26">
        <f t="shared" si="13"/>
        <v>0</v>
      </c>
      <c r="BG30" s="27">
        <f t="shared" si="9"/>
        <v>0</v>
      </c>
      <c r="BH30" s="13"/>
      <c r="BI30" s="26">
        <f t="shared" si="11"/>
        <v>0</v>
      </c>
      <c r="BJ30" s="27">
        <f t="shared" si="12"/>
        <v>0</v>
      </c>
      <c r="BL30" s="57"/>
    </row>
    <row r="31" spans="1:64" hidden="1" outlineLevel="1" thickBot="1" x14ac:dyDescent="0.4">
      <c r="A31" s="13"/>
      <c r="B31" s="316" t="s">
        <v>61</v>
      </c>
      <c r="C31" s="267"/>
      <c r="D31" s="329"/>
      <c r="E31" s="267"/>
      <c r="F31" s="318"/>
      <c r="G31" s="23"/>
      <c r="H31" s="23"/>
      <c r="I31" s="23"/>
      <c r="J31" s="199"/>
      <c r="K31" s="24"/>
      <c r="L31" s="25" t="e">
        <f>F31*H31*J31*#REF!</f>
        <v>#REF!</v>
      </c>
      <c r="M31" s="13"/>
      <c r="N31" s="179"/>
      <c r="O31" s="179"/>
      <c r="P31" s="179"/>
      <c r="Q31" s="395" t="e">
        <f t="shared" si="10"/>
        <v>#REF!</v>
      </c>
      <c r="R31" s="179"/>
      <c r="S31" s="168"/>
      <c r="T31" s="180"/>
      <c r="U31" s="179"/>
      <c r="V31" s="168"/>
      <c r="W31" s="180"/>
      <c r="X31" s="179"/>
      <c r="Y31" s="168"/>
      <c r="Z31" s="180"/>
      <c r="AA31" s="179"/>
      <c r="AB31" s="168"/>
      <c r="AC31" s="180"/>
      <c r="AD31" s="179"/>
      <c r="AE31" s="168"/>
      <c r="AF31" s="180"/>
      <c r="AG31" s="179"/>
      <c r="AH31" s="168"/>
      <c r="AI31" s="180"/>
      <c r="AJ31" s="179"/>
      <c r="AK31" s="168"/>
      <c r="AL31" s="180"/>
      <c r="AM31" s="179"/>
      <c r="AN31" s="168"/>
      <c r="AO31" s="180"/>
      <c r="AP31" s="179"/>
      <c r="AQ31" s="168"/>
      <c r="AR31" s="180"/>
      <c r="AS31" s="179"/>
      <c r="AT31" s="168"/>
      <c r="AU31" s="180"/>
      <c r="AV31" s="179"/>
      <c r="AW31" s="168"/>
      <c r="AX31" s="180"/>
      <c r="AY31" s="179"/>
      <c r="AZ31" s="168"/>
      <c r="BA31" s="180"/>
      <c r="BB31" s="13"/>
      <c r="BC31" s="26"/>
      <c r="BD31" s="27">
        <f t="shared" si="4"/>
        <v>0</v>
      </c>
      <c r="BE31" s="13"/>
      <c r="BF31" s="26">
        <f t="shared" si="13"/>
        <v>0</v>
      </c>
      <c r="BG31" s="27">
        <f t="shared" si="9"/>
        <v>0</v>
      </c>
      <c r="BH31" s="13"/>
      <c r="BI31" s="26">
        <f t="shared" si="11"/>
        <v>0</v>
      </c>
      <c r="BJ31" s="27">
        <f t="shared" si="12"/>
        <v>0</v>
      </c>
      <c r="BL31" s="57"/>
    </row>
    <row r="32" spans="1:64" hidden="1" outlineLevel="1" thickBot="1" x14ac:dyDescent="0.4">
      <c r="A32" s="13"/>
      <c r="B32" s="316" t="s">
        <v>62</v>
      </c>
      <c r="C32" s="267"/>
      <c r="D32" s="329"/>
      <c r="E32" s="267"/>
      <c r="F32" s="318"/>
      <c r="G32" s="23"/>
      <c r="H32" s="23"/>
      <c r="I32" s="23"/>
      <c r="J32" s="199"/>
      <c r="K32" s="24"/>
      <c r="L32" s="25" t="e">
        <f>F32*H32*J32*#REF!</f>
        <v>#REF!</v>
      </c>
      <c r="M32" s="13"/>
      <c r="N32" s="179"/>
      <c r="O32" s="179"/>
      <c r="P32" s="179"/>
      <c r="Q32" s="395" t="e">
        <f t="shared" si="10"/>
        <v>#REF!</v>
      </c>
      <c r="R32" s="179"/>
      <c r="S32" s="168"/>
      <c r="T32" s="180"/>
      <c r="U32" s="179"/>
      <c r="V32" s="168"/>
      <c r="W32" s="180"/>
      <c r="X32" s="179"/>
      <c r="Y32" s="168"/>
      <c r="Z32" s="180"/>
      <c r="AA32" s="179"/>
      <c r="AB32" s="168"/>
      <c r="AC32" s="180"/>
      <c r="AD32" s="179"/>
      <c r="AE32" s="168"/>
      <c r="AF32" s="180"/>
      <c r="AG32" s="179"/>
      <c r="AH32" s="168"/>
      <c r="AI32" s="180"/>
      <c r="AJ32" s="179"/>
      <c r="AK32" s="168"/>
      <c r="AL32" s="180"/>
      <c r="AM32" s="179"/>
      <c r="AN32" s="168"/>
      <c r="AO32" s="180"/>
      <c r="AP32" s="179"/>
      <c r="AQ32" s="168"/>
      <c r="AR32" s="180"/>
      <c r="AS32" s="179"/>
      <c r="AT32" s="168"/>
      <c r="AU32" s="180"/>
      <c r="AV32" s="179"/>
      <c r="AW32" s="168"/>
      <c r="AX32" s="180"/>
      <c r="AY32" s="179"/>
      <c r="AZ32" s="168"/>
      <c r="BA32" s="180"/>
      <c r="BB32" s="13"/>
      <c r="BC32" s="26"/>
      <c r="BD32" s="27">
        <f t="shared" si="4"/>
        <v>0</v>
      </c>
      <c r="BE32" s="13"/>
      <c r="BF32" s="26">
        <f t="shared" si="13"/>
        <v>0</v>
      </c>
      <c r="BG32" s="27">
        <f t="shared" si="9"/>
        <v>0</v>
      </c>
      <c r="BH32" s="13"/>
      <c r="BI32" s="26">
        <f t="shared" si="11"/>
        <v>0</v>
      </c>
      <c r="BJ32" s="27">
        <f t="shared" si="12"/>
        <v>0</v>
      </c>
      <c r="BL32" s="57"/>
    </row>
    <row r="33" spans="1:64" hidden="1" outlineLevel="1" thickBot="1" x14ac:dyDescent="0.4">
      <c r="A33" s="13"/>
      <c r="B33" s="316" t="s">
        <v>63</v>
      </c>
      <c r="C33" s="267"/>
      <c r="D33" s="329"/>
      <c r="E33" s="267"/>
      <c r="F33" s="318"/>
      <c r="G33" s="23"/>
      <c r="H33" s="23"/>
      <c r="I33" s="23"/>
      <c r="J33" s="199"/>
      <c r="K33" s="24"/>
      <c r="L33" s="25" t="e">
        <f>F33*H33*J33*#REF!</f>
        <v>#REF!</v>
      </c>
      <c r="M33" s="13"/>
      <c r="N33" s="179"/>
      <c r="O33" s="179"/>
      <c r="P33" s="179"/>
      <c r="Q33" s="395" t="e">
        <f t="shared" si="10"/>
        <v>#REF!</v>
      </c>
      <c r="R33" s="179"/>
      <c r="S33" s="168"/>
      <c r="T33" s="180"/>
      <c r="U33" s="179"/>
      <c r="V33" s="168"/>
      <c r="W33" s="180"/>
      <c r="X33" s="179"/>
      <c r="Y33" s="168"/>
      <c r="Z33" s="180"/>
      <c r="AA33" s="179"/>
      <c r="AB33" s="168"/>
      <c r="AC33" s="180"/>
      <c r="AD33" s="179"/>
      <c r="AE33" s="168"/>
      <c r="AF33" s="180"/>
      <c r="AG33" s="179"/>
      <c r="AH33" s="168"/>
      <c r="AI33" s="180"/>
      <c r="AJ33" s="179"/>
      <c r="AK33" s="168"/>
      <c r="AL33" s="180"/>
      <c r="AM33" s="179"/>
      <c r="AN33" s="168"/>
      <c r="AO33" s="180"/>
      <c r="AP33" s="179"/>
      <c r="AQ33" s="168"/>
      <c r="AR33" s="180"/>
      <c r="AS33" s="179"/>
      <c r="AT33" s="168"/>
      <c r="AU33" s="180"/>
      <c r="AV33" s="179"/>
      <c r="AW33" s="168"/>
      <c r="AX33" s="180"/>
      <c r="AY33" s="179"/>
      <c r="AZ33" s="168"/>
      <c r="BA33" s="180"/>
      <c r="BB33" s="13"/>
      <c r="BC33" s="26"/>
      <c r="BD33" s="27">
        <f t="shared" si="4"/>
        <v>0</v>
      </c>
      <c r="BE33" s="13"/>
      <c r="BF33" s="26">
        <f t="shared" si="13"/>
        <v>0</v>
      </c>
      <c r="BG33" s="27">
        <f t="shared" si="9"/>
        <v>0</v>
      </c>
      <c r="BH33" s="13"/>
      <c r="BI33" s="26">
        <f t="shared" si="11"/>
        <v>0</v>
      </c>
      <c r="BJ33" s="27">
        <f t="shared" si="12"/>
        <v>0</v>
      </c>
      <c r="BL33" s="57"/>
    </row>
    <row r="34" spans="1:64" hidden="1" outlineLevel="1" thickBot="1" x14ac:dyDescent="0.4">
      <c r="A34" s="13"/>
      <c r="B34" s="316" t="s">
        <v>64</v>
      </c>
      <c r="C34" s="267"/>
      <c r="D34" s="329"/>
      <c r="E34" s="267"/>
      <c r="F34" s="318"/>
      <c r="G34" s="23"/>
      <c r="H34" s="23"/>
      <c r="I34" s="23"/>
      <c r="J34" s="199"/>
      <c r="K34" s="24"/>
      <c r="L34" s="25" t="e">
        <f>F34*H34*J34*#REF!</f>
        <v>#REF!</v>
      </c>
      <c r="M34" s="13"/>
      <c r="N34" s="179"/>
      <c r="O34" s="179"/>
      <c r="P34" s="179"/>
      <c r="Q34" s="395" t="e">
        <f t="shared" si="10"/>
        <v>#REF!</v>
      </c>
      <c r="R34" s="179"/>
      <c r="S34" s="168"/>
      <c r="T34" s="180"/>
      <c r="U34" s="179"/>
      <c r="V34" s="168"/>
      <c r="W34" s="180"/>
      <c r="X34" s="179"/>
      <c r="Y34" s="168"/>
      <c r="Z34" s="180"/>
      <c r="AA34" s="179"/>
      <c r="AB34" s="168"/>
      <c r="AC34" s="180"/>
      <c r="AD34" s="179"/>
      <c r="AE34" s="168"/>
      <c r="AF34" s="180"/>
      <c r="AG34" s="179"/>
      <c r="AH34" s="168"/>
      <c r="AI34" s="180"/>
      <c r="AJ34" s="179"/>
      <c r="AK34" s="168"/>
      <c r="AL34" s="180"/>
      <c r="AM34" s="179"/>
      <c r="AN34" s="168"/>
      <c r="AO34" s="180"/>
      <c r="AP34" s="179"/>
      <c r="AQ34" s="168"/>
      <c r="AR34" s="180"/>
      <c r="AS34" s="179"/>
      <c r="AT34" s="168"/>
      <c r="AU34" s="180"/>
      <c r="AV34" s="179"/>
      <c r="AW34" s="168"/>
      <c r="AX34" s="180"/>
      <c r="AY34" s="179"/>
      <c r="AZ34" s="168"/>
      <c r="BA34" s="180"/>
      <c r="BB34" s="13"/>
      <c r="BC34" s="26"/>
      <c r="BD34" s="27">
        <f t="shared" si="4"/>
        <v>0</v>
      </c>
      <c r="BE34" s="13"/>
      <c r="BF34" s="26">
        <f t="shared" si="13"/>
        <v>0</v>
      </c>
      <c r="BG34" s="27">
        <f t="shared" si="9"/>
        <v>0</v>
      </c>
      <c r="BH34" s="13"/>
      <c r="BI34" s="26">
        <f t="shared" si="11"/>
        <v>0</v>
      </c>
      <c r="BJ34" s="27">
        <f t="shared" si="12"/>
        <v>0</v>
      </c>
      <c r="BL34" s="57"/>
    </row>
    <row r="35" spans="1:64" hidden="1" outlineLevel="1" thickBot="1" x14ac:dyDescent="0.4">
      <c r="A35" s="13"/>
      <c r="B35" s="316" t="s">
        <v>65</v>
      </c>
      <c r="C35" s="267"/>
      <c r="D35" s="329"/>
      <c r="E35" s="328"/>
      <c r="F35" s="320"/>
      <c r="G35" s="303"/>
      <c r="H35" s="303"/>
      <c r="I35" s="303"/>
      <c r="J35" s="304"/>
      <c r="K35" s="305"/>
      <c r="L35" s="315" t="e">
        <f>F35*H35*J35*#REF!</f>
        <v>#REF!</v>
      </c>
      <c r="M35" s="13"/>
      <c r="N35" s="179"/>
      <c r="O35" s="179"/>
      <c r="P35" s="179"/>
      <c r="Q35" s="395" t="e">
        <f t="shared" si="10"/>
        <v>#REF!</v>
      </c>
      <c r="R35" s="179"/>
      <c r="S35" s="168"/>
      <c r="T35" s="180"/>
      <c r="U35" s="179"/>
      <c r="V35" s="168"/>
      <c r="W35" s="180"/>
      <c r="X35" s="179"/>
      <c r="Y35" s="168"/>
      <c r="Z35" s="180"/>
      <c r="AA35" s="179"/>
      <c r="AB35" s="168"/>
      <c r="AC35" s="180"/>
      <c r="AD35" s="179"/>
      <c r="AE35" s="168"/>
      <c r="AF35" s="180"/>
      <c r="AG35" s="179"/>
      <c r="AH35" s="168"/>
      <c r="AI35" s="180"/>
      <c r="AJ35" s="179"/>
      <c r="AK35" s="168"/>
      <c r="AL35" s="180"/>
      <c r="AM35" s="179"/>
      <c r="AN35" s="168"/>
      <c r="AO35" s="180"/>
      <c r="AP35" s="179"/>
      <c r="AQ35" s="168"/>
      <c r="AR35" s="180"/>
      <c r="AS35" s="179"/>
      <c r="AT35" s="168"/>
      <c r="AU35" s="180"/>
      <c r="AV35" s="179"/>
      <c r="AW35" s="168"/>
      <c r="AX35" s="180"/>
      <c r="AY35" s="179"/>
      <c r="AZ35" s="168"/>
      <c r="BA35" s="180"/>
      <c r="BB35" s="13"/>
      <c r="BC35" s="26"/>
      <c r="BD35" s="27">
        <f t="shared" si="4"/>
        <v>0</v>
      </c>
      <c r="BE35" s="13"/>
      <c r="BF35" s="26">
        <f t="shared" si="8"/>
        <v>0</v>
      </c>
      <c r="BG35" s="27">
        <f t="shared" si="9"/>
        <v>0</v>
      </c>
      <c r="BH35" s="13"/>
      <c r="BI35" s="26">
        <f t="shared" si="11"/>
        <v>0</v>
      </c>
      <c r="BJ35" s="27">
        <f t="shared" si="12"/>
        <v>0</v>
      </c>
      <c r="BL35" s="57"/>
    </row>
    <row r="36" spans="1:64" ht="15" customHeight="1" collapsed="1" thickBot="1" x14ac:dyDescent="0.4">
      <c r="A36" s="13"/>
      <c r="B36" s="388" t="s">
        <v>216</v>
      </c>
      <c r="C36" s="387"/>
      <c r="D36" s="387"/>
      <c r="E36" s="387"/>
      <c r="F36" s="387"/>
      <c r="G36" s="387"/>
      <c r="H36" s="387"/>
      <c r="I36" s="387"/>
      <c r="J36" s="387"/>
      <c r="K36" s="387"/>
      <c r="L36" s="348">
        <f>SUM(L37:L46)</f>
        <v>0</v>
      </c>
      <c r="M36" s="20"/>
      <c r="N36" s="348">
        <f t="shared" ref="N36:P36" si="14">SUM(N37:N46)</f>
        <v>0</v>
      </c>
      <c r="O36" s="348">
        <f t="shared" si="14"/>
        <v>0</v>
      </c>
      <c r="P36" s="348">
        <f t="shared" si="14"/>
        <v>0</v>
      </c>
      <c r="Q36" s="395" t="str">
        <f t="shared" si="10"/>
        <v>ok</v>
      </c>
      <c r="R36" s="175">
        <f t="shared" ref="R36:BA36" si="15">SUM(R37:R46)</f>
        <v>0</v>
      </c>
      <c r="S36" s="166">
        <f t="shared" si="15"/>
        <v>0</v>
      </c>
      <c r="T36" s="176">
        <f t="shared" si="15"/>
        <v>0</v>
      </c>
      <c r="U36" s="175">
        <f t="shared" si="15"/>
        <v>0</v>
      </c>
      <c r="V36" s="166">
        <f t="shared" si="15"/>
        <v>0</v>
      </c>
      <c r="W36" s="176">
        <f t="shared" si="15"/>
        <v>0</v>
      </c>
      <c r="X36" s="175">
        <f t="shared" si="15"/>
        <v>0</v>
      </c>
      <c r="Y36" s="166">
        <f t="shared" si="15"/>
        <v>0</v>
      </c>
      <c r="Z36" s="176">
        <f t="shared" si="15"/>
        <v>0</v>
      </c>
      <c r="AA36" s="175">
        <f t="shared" si="15"/>
        <v>0</v>
      </c>
      <c r="AB36" s="166">
        <f t="shared" si="15"/>
        <v>0</v>
      </c>
      <c r="AC36" s="176">
        <f t="shared" si="15"/>
        <v>0</v>
      </c>
      <c r="AD36" s="175">
        <f t="shared" si="15"/>
        <v>0</v>
      </c>
      <c r="AE36" s="166">
        <f t="shared" si="15"/>
        <v>0</v>
      </c>
      <c r="AF36" s="176">
        <f t="shared" si="15"/>
        <v>0</v>
      </c>
      <c r="AG36" s="175">
        <f t="shared" si="15"/>
        <v>0</v>
      </c>
      <c r="AH36" s="166">
        <f t="shared" si="15"/>
        <v>0</v>
      </c>
      <c r="AI36" s="176">
        <f t="shared" si="15"/>
        <v>0</v>
      </c>
      <c r="AJ36" s="175">
        <f t="shared" si="15"/>
        <v>0</v>
      </c>
      <c r="AK36" s="166">
        <f t="shared" si="15"/>
        <v>0</v>
      </c>
      <c r="AL36" s="176">
        <f t="shared" si="15"/>
        <v>0</v>
      </c>
      <c r="AM36" s="175">
        <f t="shared" si="15"/>
        <v>0</v>
      </c>
      <c r="AN36" s="166">
        <f t="shared" si="15"/>
        <v>0</v>
      </c>
      <c r="AO36" s="176">
        <f t="shared" si="15"/>
        <v>0</v>
      </c>
      <c r="AP36" s="175">
        <f t="shared" si="15"/>
        <v>0</v>
      </c>
      <c r="AQ36" s="166">
        <f t="shared" si="15"/>
        <v>0</v>
      </c>
      <c r="AR36" s="176">
        <f t="shared" si="15"/>
        <v>0</v>
      </c>
      <c r="AS36" s="175">
        <f t="shared" si="15"/>
        <v>0</v>
      </c>
      <c r="AT36" s="166">
        <f t="shared" si="15"/>
        <v>0</v>
      </c>
      <c r="AU36" s="176">
        <f t="shared" si="15"/>
        <v>0</v>
      </c>
      <c r="AV36" s="175">
        <f t="shared" si="15"/>
        <v>0</v>
      </c>
      <c r="AW36" s="166">
        <f t="shared" si="15"/>
        <v>0</v>
      </c>
      <c r="AX36" s="176">
        <f t="shared" si="15"/>
        <v>0</v>
      </c>
      <c r="AY36" s="175">
        <f t="shared" si="15"/>
        <v>0</v>
      </c>
      <c r="AZ36" s="166">
        <f t="shared" si="15"/>
        <v>0</v>
      </c>
      <c r="BA36" s="176">
        <f t="shared" si="15"/>
        <v>0</v>
      </c>
      <c r="BB36" s="13"/>
      <c r="BC36" s="21">
        <f>SUM(BC37:BC46)</f>
        <v>0</v>
      </c>
      <c r="BD36" s="22">
        <f t="shared" si="4"/>
        <v>0</v>
      </c>
      <c r="BE36" s="13"/>
      <c r="BF36" s="21">
        <f>SUM(BF37:BF46)</f>
        <v>0</v>
      </c>
      <c r="BG36" s="22">
        <f>IFERROR(BF36/L36,0)</f>
        <v>0</v>
      </c>
      <c r="BH36" s="13"/>
      <c r="BI36" s="21">
        <f>SUM(BI37:BI46)</f>
        <v>0</v>
      </c>
      <c r="BJ36" s="22">
        <f>IFERROR(BI36/L36,0)</f>
        <v>0</v>
      </c>
      <c r="BL36" s="40"/>
    </row>
    <row r="37" spans="1:64" ht="14.5" x14ac:dyDescent="0.35">
      <c r="A37" s="13"/>
      <c r="B37" s="340" t="s">
        <v>359</v>
      </c>
      <c r="C37" s="329"/>
      <c r="D37" s="329"/>
      <c r="E37" s="329"/>
      <c r="F37" s="322"/>
      <c r="G37" s="302"/>
      <c r="H37" s="302"/>
      <c r="I37" s="302"/>
      <c r="J37" s="306"/>
      <c r="K37" s="204"/>
      <c r="L37" s="205">
        <f t="shared" ref="L37:L46" si="16">F37*H37*J37*K37</f>
        <v>0</v>
      </c>
      <c r="M37" s="13"/>
      <c r="N37" s="177"/>
      <c r="O37" s="177"/>
      <c r="P37" s="177"/>
      <c r="Q37" s="395" t="str">
        <f t="shared" si="10"/>
        <v>ok</v>
      </c>
      <c r="R37" s="177"/>
      <c r="S37" s="169"/>
      <c r="T37" s="178"/>
      <c r="U37" s="177"/>
      <c r="V37" s="169"/>
      <c r="W37" s="178"/>
      <c r="X37" s="177"/>
      <c r="Y37" s="169"/>
      <c r="Z37" s="178"/>
      <c r="AA37" s="177"/>
      <c r="AB37" s="169"/>
      <c r="AC37" s="178">
        <f>L37</f>
        <v>0</v>
      </c>
      <c r="AD37" s="177"/>
      <c r="AE37" s="169"/>
      <c r="AF37" s="178"/>
      <c r="AG37" s="177"/>
      <c r="AH37" s="169"/>
      <c r="AI37" s="178"/>
      <c r="AJ37" s="177"/>
      <c r="AK37" s="169"/>
      <c r="AL37" s="178"/>
      <c r="AM37" s="177"/>
      <c r="AN37" s="169"/>
      <c r="AO37" s="178"/>
      <c r="AP37" s="177"/>
      <c r="AQ37" s="169"/>
      <c r="AR37" s="178"/>
      <c r="AS37" s="177"/>
      <c r="AT37" s="169"/>
      <c r="AU37" s="178"/>
      <c r="AV37" s="177"/>
      <c r="AW37" s="169"/>
      <c r="AX37" s="178"/>
      <c r="AY37" s="177"/>
      <c r="AZ37" s="169"/>
      <c r="BA37" s="178"/>
      <c r="BB37" s="13"/>
      <c r="BC37" s="26"/>
      <c r="BD37" s="27">
        <f t="shared" si="4"/>
        <v>0</v>
      </c>
      <c r="BE37" s="13"/>
      <c r="BF37" s="26"/>
      <c r="BG37" s="27">
        <f t="shared" ref="BG37:BG46" si="17">IFERROR(BF37/L37,0)</f>
        <v>0</v>
      </c>
      <c r="BH37" s="13"/>
      <c r="BI37" s="26">
        <f t="shared" ref="BI37:BI46" si="18">BC37+BF37</f>
        <v>0</v>
      </c>
      <c r="BJ37" s="27">
        <f t="shared" ref="BJ37:BJ46" si="19">IFERROR(BI37/L37,0)</f>
        <v>0</v>
      </c>
      <c r="BL37" s="44"/>
    </row>
    <row r="38" spans="1:64" ht="14.5" x14ac:dyDescent="0.35">
      <c r="A38" s="13"/>
      <c r="B38" s="340" t="s">
        <v>360</v>
      </c>
      <c r="C38" s="329"/>
      <c r="D38" s="329"/>
      <c r="E38" s="329"/>
      <c r="F38" s="322"/>
      <c r="G38" s="302"/>
      <c r="H38" s="302"/>
      <c r="I38" s="302"/>
      <c r="J38" s="306"/>
      <c r="K38" s="204"/>
      <c r="L38" s="205">
        <f t="shared" si="16"/>
        <v>0</v>
      </c>
      <c r="M38" s="13"/>
      <c r="N38" s="179"/>
      <c r="O38" s="179"/>
      <c r="P38" s="179"/>
      <c r="Q38" s="395" t="str">
        <f t="shared" si="10"/>
        <v>ok</v>
      </c>
      <c r="R38" s="179"/>
      <c r="S38" s="168"/>
      <c r="T38" s="180"/>
      <c r="U38" s="179"/>
      <c r="V38" s="168"/>
      <c r="W38" s="180"/>
      <c r="X38" s="179"/>
      <c r="Y38" s="168"/>
      <c r="Z38" s="180"/>
      <c r="AA38" s="179"/>
      <c r="AB38" s="168"/>
      <c r="AC38" s="180"/>
      <c r="AD38" s="179"/>
      <c r="AE38" s="168"/>
      <c r="AF38" s="180"/>
      <c r="AG38" s="179"/>
      <c r="AH38" s="168"/>
      <c r="AI38" s="180"/>
      <c r="AJ38" s="179"/>
      <c r="AK38" s="168"/>
      <c r="AL38" s="180"/>
      <c r="AM38" s="179"/>
      <c r="AN38" s="168"/>
      <c r="AO38" s="180"/>
      <c r="AP38" s="179"/>
      <c r="AQ38" s="168"/>
      <c r="AR38" s="180"/>
      <c r="AS38" s="179"/>
      <c r="AT38" s="168"/>
      <c r="AU38" s="180"/>
      <c r="AV38" s="179"/>
      <c r="AW38" s="168"/>
      <c r="AX38" s="180"/>
      <c r="AY38" s="179"/>
      <c r="AZ38" s="168"/>
      <c r="BA38" s="180"/>
      <c r="BB38" s="13"/>
      <c r="BC38" s="26"/>
      <c r="BD38" s="27">
        <f t="shared" si="4"/>
        <v>0</v>
      </c>
      <c r="BE38" s="13"/>
      <c r="BF38" s="26"/>
      <c r="BG38" s="27">
        <f t="shared" si="17"/>
        <v>0</v>
      </c>
      <c r="BH38" s="13"/>
      <c r="BI38" s="26">
        <f t="shared" si="18"/>
        <v>0</v>
      </c>
      <c r="BJ38" s="27">
        <f t="shared" si="19"/>
        <v>0</v>
      </c>
      <c r="BL38" s="44"/>
    </row>
    <row r="39" spans="1:64" ht="14.5" outlineLevel="1" x14ac:dyDescent="0.35">
      <c r="A39" s="13"/>
      <c r="B39" s="340" t="s">
        <v>361</v>
      </c>
      <c r="C39" s="267"/>
      <c r="D39" s="329"/>
      <c r="E39" s="267"/>
      <c r="F39" s="321"/>
      <c r="G39" s="301"/>
      <c r="H39" s="301"/>
      <c r="I39" s="301"/>
      <c r="J39" s="313"/>
      <c r="K39" s="314"/>
      <c r="L39" s="205">
        <f t="shared" si="16"/>
        <v>0</v>
      </c>
      <c r="M39" s="13"/>
      <c r="N39" s="179"/>
      <c r="O39" s="179"/>
      <c r="P39" s="179"/>
      <c r="Q39" s="395" t="str">
        <f t="shared" si="10"/>
        <v>ok</v>
      </c>
      <c r="R39" s="179"/>
      <c r="S39" s="168"/>
      <c r="T39" s="180"/>
      <c r="U39" s="179"/>
      <c r="V39" s="168"/>
      <c r="W39" s="180"/>
      <c r="X39" s="179"/>
      <c r="Y39" s="168"/>
      <c r="Z39" s="180"/>
      <c r="AA39" s="179"/>
      <c r="AB39" s="168"/>
      <c r="AC39" s="180"/>
      <c r="AD39" s="179"/>
      <c r="AE39" s="168"/>
      <c r="AF39" s="180"/>
      <c r="AG39" s="179"/>
      <c r="AH39" s="168"/>
      <c r="AI39" s="180"/>
      <c r="AJ39" s="179"/>
      <c r="AK39" s="168"/>
      <c r="AL39" s="180"/>
      <c r="AM39" s="179"/>
      <c r="AN39" s="168"/>
      <c r="AO39" s="180"/>
      <c r="AP39" s="179"/>
      <c r="AQ39" s="168"/>
      <c r="AR39" s="180"/>
      <c r="AS39" s="179"/>
      <c r="AT39" s="168"/>
      <c r="AU39" s="180"/>
      <c r="AV39" s="179"/>
      <c r="AW39" s="168"/>
      <c r="AX39" s="180"/>
      <c r="AY39" s="179"/>
      <c r="AZ39" s="168"/>
      <c r="BA39" s="180"/>
      <c r="BB39" s="13"/>
      <c r="BC39" s="26"/>
      <c r="BD39" s="27">
        <f t="shared" si="4"/>
        <v>0</v>
      </c>
      <c r="BE39" s="13"/>
      <c r="BF39" s="26"/>
      <c r="BG39" s="27">
        <f t="shared" si="17"/>
        <v>0</v>
      </c>
      <c r="BH39" s="13"/>
      <c r="BI39" s="26">
        <f t="shared" si="18"/>
        <v>0</v>
      </c>
      <c r="BJ39" s="27">
        <f t="shared" si="19"/>
        <v>0</v>
      </c>
      <c r="BL39" s="44"/>
    </row>
    <row r="40" spans="1:64" ht="14.5" outlineLevel="1" x14ac:dyDescent="0.35">
      <c r="A40" s="13"/>
      <c r="B40" s="340" t="s">
        <v>362</v>
      </c>
      <c r="C40" s="267"/>
      <c r="D40" s="329"/>
      <c r="E40" s="267"/>
      <c r="F40" s="322"/>
      <c r="G40" s="302"/>
      <c r="H40" s="302"/>
      <c r="I40" s="302"/>
      <c r="J40" s="306"/>
      <c r="K40" s="204"/>
      <c r="L40" s="205">
        <f t="shared" si="16"/>
        <v>0</v>
      </c>
      <c r="M40" s="13"/>
      <c r="N40" s="179"/>
      <c r="O40" s="179"/>
      <c r="P40" s="179"/>
      <c r="Q40" s="395" t="str">
        <f t="shared" si="10"/>
        <v>ok</v>
      </c>
      <c r="R40" s="179"/>
      <c r="S40" s="168"/>
      <c r="T40" s="180"/>
      <c r="U40" s="179"/>
      <c r="V40" s="168"/>
      <c r="W40" s="180"/>
      <c r="X40" s="179"/>
      <c r="Y40" s="168"/>
      <c r="Z40" s="180"/>
      <c r="AA40" s="179"/>
      <c r="AB40" s="168"/>
      <c r="AC40" s="180"/>
      <c r="AD40" s="179"/>
      <c r="AE40" s="168"/>
      <c r="AF40" s="180"/>
      <c r="AG40" s="179"/>
      <c r="AH40" s="168"/>
      <c r="AI40" s="180"/>
      <c r="AJ40" s="179"/>
      <c r="AK40" s="168"/>
      <c r="AL40" s="180"/>
      <c r="AM40" s="179"/>
      <c r="AN40" s="168"/>
      <c r="AO40" s="180"/>
      <c r="AP40" s="179"/>
      <c r="AQ40" s="168"/>
      <c r="AR40" s="180"/>
      <c r="AS40" s="179"/>
      <c r="AT40" s="168"/>
      <c r="AU40" s="180"/>
      <c r="AV40" s="179"/>
      <c r="AW40" s="168"/>
      <c r="AX40" s="180"/>
      <c r="AY40" s="179"/>
      <c r="AZ40" s="168"/>
      <c r="BA40" s="180"/>
      <c r="BB40" s="13"/>
      <c r="BC40" s="26"/>
      <c r="BD40" s="27">
        <f t="shared" si="4"/>
        <v>0</v>
      </c>
      <c r="BE40" s="13"/>
      <c r="BF40" s="26"/>
      <c r="BG40" s="27">
        <f t="shared" si="17"/>
        <v>0</v>
      </c>
      <c r="BH40" s="13"/>
      <c r="BI40" s="26">
        <f t="shared" si="18"/>
        <v>0</v>
      </c>
      <c r="BJ40" s="27">
        <f t="shared" si="19"/>
        <v>0</v>
      </c>
      <c r="BL40" s="44"/>
    </row>
    <row r="41" spans="1:64" ht="14.5" outlineLevel="1" x14ac:dyDescent="0.35">
      <c r="A41" s="13"/>
      <c r="B41" s="340" t="s">
        <v>363</v>
      </c>
      <c r="C41" s="267"/>
      <c r="D41" s="329"/>
      <c r="E41" s="267"/>
      <c r="F41" s="318"/>
      <c r="G41" s="23"/>
      <c r="H41" s="23"/>
      <c r="I41" s="23"/>
      <c r="J41" s="199"/>
      <c r="K41" s="24"/>
      <c r="L41" s="205">
        <f t="shared" si="16"/>
        <v>0</v>
      </c>
      <c r="M41" s="13"/>
      <c r="N41" s="179"/>
      <c r="O41" s="179"/>
      <c r="P41" s="179"/>
      <c r="Q41" s="395" t="str">
        <f t="shared" si="10"/>
        <v>ok</v>
      </c>
      <c r="R41" s="179"/>
      <c r="S41" s="168"/>
      <c r="T41" s="180"/>
      <c r="U41" s="179"/>
      <c r="V41" s="168"/>
      <c r="W41" s="180"/>
      <c r="X41" s="179"/>
      <c r="Y41" s="168"/>
      <c r="Z41" s="180"/>
      <c r="AA41" s="179"/>
      <c r="AB41" s="168"/>
      <c r="AC41" s="180"/>
      <c r="AD41" s="179"/>
      <c r="AE41" s="168"/>
      <c r="AF41" s="180"/>
      <c r="AG41" s="179"/>
      <c r="AH41" s="168"/>
      <c r="AI41" s="180"/>
      <c r="AJ41" s="179"/>
      <c r="AK41" s="168"/>
      <c r="AL41" s="180"/>
      <c r="AM41" s="179"/>
      <c r="AN41" s="168"/>
      <c r="AO41" s="180"/>
      <c r="AP41" s="179"/>
      <c r="AQ41" s="168"/>
      <c r="AR41" s="180"/>
      <c r="AS41" s="179"/>
      <c r="AT41" s="168"/>
      <c r="AU41" s="180"/>
      <c r="AV41" s="179"/>
      <c r="AW41" s="168"/>
      <c r="AX41" s="180"/>
      <c r="AY41" s="179"/>
      <c r="AZ41" s="168"/>
      <c r="BA41" s="180"/>
      <c r="BB41" s="13"/>
      <c r="BC41" s="26"/>
      <c r="BD41" s="27">
        <f t="shared" si="4"/>
        <v>0</v>
      </c>
      <c r="BE41" s="13"/>
      <c r="BF41" s="26"/>
      <c r="BG41" s="27">
        <f t="shared" si="17"/>
        <v>0</v>
      </c>
      <c r="BH41" s="13"/>
      <c r="BI41" s="26">
        <f t="shared" si="18"/>
        <v>0</v>
      </c>
      <c r="BJ41" s="27">
        <f t="shared" si="19"/>
        <v>0</v>
      </c>
      <c r="BL41" s="44"/>
    </row>
    <row r="42" spans="1:64" ht="14.5" outlineLevel="1" x14ac:dyDescent="0.35">
      <c r="A42" s="13"/>
      <c r="B42" s="340" t="s">
        <v>364</v>
      </c>
      <c r="C42" s="267"/>
      <c r="D42" s="329"/>
      <c r="E42" s="267"/>
      <c r="F42" s="318"/>
      <c r="G42" s="23"/>
      <c r="H42" s="23"/>
      <c r="I42" s="23"/>
      <c r="J42" s="199"/>
      <c r="K42" s="24"/>
      <c r="L42" s="205">
        <f t="shared" si="16"/>
        <v>0</v>
      </c>
      <c r="M42" s="13"/>
      <c r="N42" s="179"/>
      <c r="O42" s="179"/>
      <c r="P42" s="179"/>
      <c r="Q42" s="395" t="str">
        <f t="shared" si="10"/>
        <v>ok</v>
      </c>
      <c r="R42" s="179"/>
      <c r="S42" s="168"/>
      <c r="T42" s="180"/>
      <c r="U42" s="179"/>
      <c r="V42" s="168"/>
      <c r="W42" s="180"/>
      <c r="X42" s="179"/>
      <c r="Y42" s="168"/>
      <c r="Z42" s="180"/>
      <c r="AA42" s="179"/>
      <c r="AB42" s="168"/>
      <c r="AC42" s="180"/>
      <c r="AD42" s="179"/>
      <c r="AE42" s="168"/>
      <c r="AF42" s="180"/>
      <c r="AG42" s="179"/>
      <c r="AH42" s="168"/>
      <c r="AI42" s="180"/>
      <c r="AJ42" s="179"/>
      <c r="AK42" s="168"/>
      <c r="AL42" s="180"/>
      <c r="AM42" s="179"/>
      <c r="AN42" s="168"/>
      <c r="AO42" s="180"/>
      <c r="AP42" s="179"/>
      <c r="AQ42" s="168"/>
      <c r="AR42" s="180"/>
      <c r="AS42" s="179"/>
      <c r="AT42" s="168"/>
      <c r="AU42" s="180"/>
      <c r="AV42" s="179"/>
      <c r="AW42" s="168"/>
      <c r="AX42" s="180"/>
      <c r="AY42" s="179"/>
      <c r="AZ42" s="168"/>
      <c r="BA42" s="180"/>
      <c r="BB42" s="13"/>
      <c r="BC42" s="26"/>
      <c r="BD42" s="27">
        <f t="shared" si="4"/>
        <v>0</v>
      </c>
      <c r="BE42" s="13"/>
      <c r="BF42" s="26"/>
      <c r="BG42" s="27">
        <f t="shared" si="17"/>
        <v>0</v>
      </c>
      <c r="BH42" s="13"/>
      <c r="BI42" s="26">
        <f t="shared" si="18"/>
        <v>0</v>
      </c>
      <c r="BJ42" s="27">
        <f t="shared" si="19"/>
        <v>0</v>
      </c>
      <c r="BL42" s="44"/>
    </row>
    <row r="43" spans="1:64" ht="14.5" outlineLevel="1" x14ac:dyDescent="0.35">
      <c r="A43" s="13"/>
      <c r="B43" s="340" t="s">
        <v>365</v>
      </c>
      <c r="C43" s="267"/>
      <c r="D43" s="329"/>
      <c r="E43" s="267"/>
      <c r="F43" s="318"/>
      <c r="G43" s="23"/>
      <c r="H43" s="23"/>
      <c r="I43" s="23"/>
      <c r="J43" s="199"/>
      <c r="K43" s="24"/>
      <c r="L43" s="205">
        <f t="shared" si="16"/>
        <v>0</v>
      </c>
      <c r="M43" s="13"/>
      <c r="N43" s="179"/>
      <c r="O43" s="179"/>
      <c r="P43" s="179"/>
      <c r="Q43" s="395" t="str">
        <f t="shared" si="10"/>
        <v>ok</v>
      </c>
      <c r="R43" s="179"/>
      <c r="S43" s="168"/>
      <c r="T43" s="180"/>
      <c r="U43" s="179"/>
      <c r="V43" s="168"/>
      <c r="W43" s="180"/>
      <c r="X43" s="179"/>
      <c r="Y43" s="168"/>
      <c r="Z43" s="180"/>
      <c r="AA43" s="179"/>
      <c r="AB43" s="168"/>
      <c r="AC43" s="180"/>
      <c r="AD43" s="179"/>
      <c r="AE43" s="168"/>
      <c r="AF43" s="180"/>
      <c r="AG43" s="179"/>
      <c r="AH43" s="168"/>
      <c r="AI43" s="180"/>
      <c r="AJ43" s="179"/>
      <c r="AK43" s="168"/>
      <c r="AL43" s="180"/>
      <c r="AM43" s="179"/>
      <c r="AN43" s="168"/>
      <c r="AO43" s="180"/>
      <c r="AP43" s="179"/>
      <c r="AQ43" s="168"/>
      <c r="AR43" s="180"/>
      <c r="AS43" s="179"/>
      <c r="AT43" s="168"/>
      <c r="AU43" s="180"/>
      <c r="AV43" s="179"/>
      <c r="AW43" s="168"/>
      <c r="AX43" s="180"/>
      <c r="AY43" s="179"/>
      <c r="AZ43" s="168"/>
      <c r="BA43" s="180"/>
      <c r="BB43" s="13"/>
      <c r="BC43" s="26"/>
      <c r="BD43" s="27">
        <f t="shared" si="4"/>
        <v>0</v>
      </c>
      <c r="BE43" s="13"/>
      <c r="BF43" s="26"/>
      <c r="BG43" s="27">
        <f t="shared" si="17"/>
        <v>0</v>
      </c>
      <c r="BH43" s="13"/>
      <c r="BI43" s="26">
        <f t="shared" si="18"/>
        <v>0</v>
      </c>
      <c r="BJ43" s="27">
        <f t="shared" si="19"/>
        <v>0</v>
      </c>
      <c r="BL43" s="44"/>
    </row>
    <row r="44" spans="1:64" ht="14.5" outlineLevel="1" x14ac:dyDescent="0.35">
      <c r="A44" s="13"/>
      <c r="B44" s="340" t="s">
        <v>366</v>
      </c>
      <c r="C44" s="267"/>
      <c r="D44" s="329"/>
      <c r="E44" s="267"/>
      <c r="F44" s="318"/>
      <c r="G44" s="23"/>
      <c r="H44" s="23"/>
      <c r="I44" s="23"/>
      <c r="J44" s="199"/>
      <c r="K44" s="24"/>
      <c r="L44" s="205">
        <f t="shared" si="16"/>
        <v>0</v>
      </c>
      <c r="M44" s="13"/>
      <c r="N44" s="179"/>
      <c r="O44" s="179"/>
      <c r="P44" s="179"/>
      <c r="Q44" s="395" t="str">
        <f t="shared" si="10"/>
        <v>ok</v>
      </c>
      <c r="R44" s="179"/>
      <c r="S44" s="168"/>
      <c r="T44" s="180"/>
      <c r="U44" s="179"/>
      <c r="V44" s="168"/>
      <c r="W44" s="180"/>
      <c r="X44" s="179"/>
      <c r="Y44" s="168"/>
      <c r="Z44" s="180"/>
      <c r="AA44" s="179"/>
      <c r="AB44" s="168"/>
      <c r="AC44" s="180"/>
      <c r="AD44" s="179"/>
      <c r="AE44" s="168"/>
      <c r="AF44" s="180"/>
      <c r="AG44" s="179"/>
      <c r="AH44" s="168"/>
      <c r="AI44" s="180"/>
      <c r="AJ44" s="179"/>
      <c r="AK44" s="168"/>
      <c r="AL44" s="180"/>
      <c r="AM44" s="179"/>
      <c r="AN44" s="168"/>
      <c r="AO44" s="180"/>
      <c r="AP44" s="179"/>
      <c r="AQ44" s="168"/>
      <c r="AR44" s="180"/>
      <c r="AS44" s="179"/>
      <c r="AT44" s="168"/>
      <c r="AU44" s="180"/>
      <c r="AV44" s="179"/>
      <c r="AW44" s="168"/>
      <c r="AX44" s="180"/>
      <c r="AY44" s="179"/>
      <c r="AZ44" s="168"/>
      <c r="BA44" s="180"/>
      <c r="BB44" s="13"/>
      <c r="BC44" s="26"/>
      <c r="BD44" s="27">
        <f t="shared" si="4"/>
        <v>0</v>
      </c>
      <c r="BE44" s="13"/>
      <c r="BF44" s="26"/>
      <c r="BG44" s="27">
        <f t="shared" si="17"/>
        <v>0</v>
      </c>
      <c r="BH44" s="13"/>
      <c r="BI44" s="26">
        <f t="shared" si="18"/>
        <v>0</v>
      </c>
      <c r="BJ44" s="27">
        <f t="shared" si="19"/>
        <v>0</v>
      </c>
      <c r="BL44" s="44"/>
    </row>
    <row r="45" spans="1:64" ht="14.5" outlineLevel="1" x14ac:dyDescent="0.35">
      <c r="A45" s="13"/>
      <c r="B45" s="340" t="s">
        <v>367</v>
      </c>
      <c r="C45" s="267"/>
      <c r="D45" s="329"/>
      <c r="E45" s="267"/>
      <c r="F45" s="318"/>
      <c r="G45" s="23"/>
      <c r="H45" s="23"/>
      <c r="I45" s="23"/>
      <c r="J45" s="199"/>
      <c r="K45" s="24"/>
      <c r="L45" s="205">
        <f t="shared" si="16"/>
        <v>0</v>
      </c>
      <c r="M45" s="13"/>
      <c r="N45" s="179"/>
      <c r="O45" s="179"/>
      <c r="P45" s="179"/>
      <c r="Q45" s="395" t="str">
        <f t="shared" si="10"/>
        <v>ok</v>
      </c>
      <c r="R45" s="179"/>
      <c r="S45" s="168"/>
      <c r="T45" s="180"/>
      <c r="U45" s="179"/>
      <c r="V45" s="168"/>
      <c r="W45" s="180"/>
      <c r="X45" s="179"/>
      <c r="Y45" s="168"/>
      <c r="Z45" s="180"/>
      <c r="AA45" s="179"/>
      <c r="AB45" s="168"/>
      <c r="AC45" s="180"/>
      <c r="AD45" s="179"/>
      <c r="AE45" s="168"/>
      <c r="AF45" s="180"/>
      <c r="AG45" s="179"/>
      <c r="AH45" s="168"/>
      <c r="AI45" s="180"/>
      <c r="AJ45" s="179"/>
      <c r="AK45" s="168"/>
      <c r="AL45" s="180"/>
      <c r="AM45" s="179"/>
      <c r="AN45" s="168"/>
      <c r="AO45" s="180"/>
      <c r="AP45" s="179"/>
      <c r="AQ45" s="168"/>
      <c r="AR45" s="180"/>
      <c r="AS45" s="179"/>
      <c r="AT45" s="168"/>
      <c r="AU45" s="180"/>
      <c r="AV45" s="179"/>
      <c r="AW45" s="168"/>
      <c r="AX45" s="180"/>
      <c r="AY45" s="179"/>
      <c r="AZ45" s="168"/>
      <c r="BA45" s="180"/>
      <c r="BB45" s="13"/>
      <c r="BC45" s="26"/>
      <c r="BD45" s="27">
        <f t="shared" si="4"/>
        <v>0</v>
      </c>
      <c r="BE45" s="13"/>
      <c r="BF45" s="26"/>
      <c r="BG45" s="27">
        <f t="shared" si="17"/>
        <v>0</v>
      </c>
      <c r="BH45" s="13"/>
      <c r="BI45" s="26">
        <f t="shared" si="18"/>
        <v>0</v>
      </c>
      <c r="BJ45" s="27">
        <f t="shared" si="19"/>
        <v>0</v>
      </c>
      <c r="BL45" s="44"/>
    </row>
    <row r="46" spans="1:64" outlineLevel="1" thickBot="1" x14ac:dyDescent="0.4">
      <c r="A46" s="13"/>
      <c r="B46" s="340" t="s">
        <v>368</v>
      </c>
      <c r="C46" s="328"/>
      <c r="D46" s="329"/>
      <c r="E46" s="328"/>
      <c r="F46" s="326"/>
      <c r="G46" s="303"/>
      <c r="H46" s="303"/>
      <c r="I46" s="303"/>
      <c r="J46" s="309"/>
      <c r="K46" s="312"/>
      <c r="L46" s="205">
        <f t="shared" si="16"/>
        <v>0</v>
      </c>
      <c r="M46" s="13"/>
      <c r="N46" s="177"/>
      <c r="O46" s="177"/>
      <c r="P46" s="177"/>
      <c r="Q46" s="395" t="str">
        <f t="shared" si="10"/>
        <v>ok</v>
      </c>
      <c r="R46" s="177"/>
      <c r="S46" s="169"/>
      <c r="T46" s="180"/>
      <c r="U46" s="177"/>
      <c r="V46" s="169"/>
      <c r="W46" s="180"/>
      <c r="X46" s="177"/>
      <c r="Y46" s="169"/>
      <c r="Z46" s="180"/>
      <c r="AA46" s="177"/>
      <c r="AB46" s="169"/>
      <c r="AC46" s="180"/>
      <c r="AD46" s="177"/>
      <c r="AE46" s="169"/>
      <c r="AF46" s="180"/>
      <c r="AG46" s="177"/>
      <c r="AH46" s="169"/>
      <c r="AI46" s="180"/>
      <c r="AJ46" s="177"/>
      <c r="AK46" s="169"/>
      <c r="AL46" s="180"/>
      <c r="AM46" s="177"/>
      <c r="AN46" s="169"/>
      <c r="AO46" s="180"/>
      <c r="AP46" s="177"/>
      <c r="AQ46" s="169"/>
      <c r="AR46" s="180"/>
      <c r="AS46" s="177"/>
      <c r="AT46" s="169"/>
      <c r="AU46" s="180"/>
      <c r="AV46" s="177"/>
      <c r="AW46" s="169"/>
      <c r="AX46" s="180"/>
      <c r="AY46" s="177"/>
      <c r="AZ46" s="169"/>
      <c r="BA46" s="180"/>
      <c r="BB46" s="13"/>
      <c r="BC46" s="26"/>
      <c r="BD46" s="27">
        <f t="shared" si="4"/>
        <v>0</v>
      </c>
      <c r="BE46" s="13"/>
      <c r="BF46" s="26"/>
      <c r="BG46" s="27">
        <f t="shared" si="17"/>
        <v>0</v>
      </c>
      <c r="BH46" s="13"/>
      <c r="BI46" s="26">
        <f t="shared" si="18"/>
        <v>0</v>
      </c>
      <c r="BJ46" s="27">
        <f t="shared" si="19"/>
        <v>0</v>
      </c>
      <c r="BL46" s="43"/>
    </row>
    <row r="47" spans="1:64" ht="15" customHeight="1" thickBot="1" x14ac:dyDescent="0.4">
      <c r="A47" s="13"/>
      <c r="B47" s="388" t="s">
        <v>307</v>
      </c>
      <c r="C47" s="387"/>
      <c r="D47" s="387"/>
      <c r="E47" s="387"/>
      <c r="F47" s="387"/>
      <c r="G47" s="387"/>
      <c r="H47" s="387"/>
      <c r="I47" s="387"/>
      <c r="J47" s="387"/>
      <c r="K47" s="387"/>
      <c r="L47" s="348">
        <f>L48+L59+L70</f>
        <v>0</v>
      </c>
      <c r="M47" s="20"/>
      <c r="N47" s="348">
        <f t="shared" ref="N47:P47" si="20">N48+N59+N70</f>
        <v>0</v>
      </c>
      <c r="O47" s="348">
        <f t="shared" si="20"/>
        <v>0</v>
      </c>
      <c r="P47" s="348">
        <f t="shared" si="20"/>
        <v>0</v>
      </c>
      <c r="Q47" s="395" t="str">
        <f t="shared" si="10"/>
        <v>ok</v>
      </c>
      <c r="R47" s="175">
        <f t="shared" ref="R47:BA47" si="21">R48+R59+R70</f>
        <v>0</v>
      </c>
      <c r="S47" s="166">
        <f t="shared" si="21"/>
        <v>0</v>
      </c>
      <c r="T47" s="176">
        <f t="shared" si="21"/>
        <v>0</v>
      </c>
      <c r="U47" s="175">
        <f t="shared" si="21"/>
        <v>0</v>
      </c>
      <c r="V47" s="166">
        <f t="shared" si="21"/>
        <v>0</v>
      </c>
      <c r="W47" s="176">
        <f t="shared" si="21"/>
        <v>0</v>
      </c>
      <c r="X47" s="175">
        <f t="shared" si="21"/>
        <v>0</v>
      </c>
      <c r="Y47" s="166">
        <f t="shared" si="21"/>
        <v>0</v>
      </c>
      <c r="Z47" s="176">
        <f t="shared" si="21"/>
        <v>0</v>
      </c>
      <c r="AA47" s="175">
        <f t="shared" si="21"/>
        <v>0</v>
      </c>
      <c r="AB47" s="166">
        <f t="shared" si="21"/>
        <v>0</v>
      </c>
      <c r="AC47" s="176">
        <f t="shared" si="21"/>
        <v>0</v>
      </c>
      <c r="AD47" s="175">
        <f t="shared" si="21"/>
        <v>0</v>
      </c>
      <c r="AE47" s="166">
        <f t="shared" si="21"/>
        <v>0</v>
      </c>
      <c r="AF47" s="176">
        <f t="shared" si="21"/>
        <v>0</v>
      </c>
      <c r="AG47" s="175">
        <f t="shared" si="21"/>
        <v>0</v>
      </c>
      <c r="AH47" s="166">
        <f t="shared" si="21"/>
        <v>0</v>
      </c>
      <c r="AI47" s="176">
        <f t="shared" si="21"/>
        <v>0</v>
      </c>
      <c r="AJ47" s="175">
        <f t="shared" si="21"/>
        <v>0</v>
      </c>
      <c r="AK47" s="166">
        <f t="shared" si="21"/>
        <v>0</v>
      </c>
      <c r="AL47" s="176">
        <f t="shared" si="21"/>
        <v>0</v>
      </c>
      <c r="AM47" s="175">
        <f t="shared" si="21"/>
        <v>0</v>
      </c>
      <c r="AN47" s="166">
        <f t="shared" si="21"/>
        <v>0</v>
      </c>
      <c r="AO47" s="176">
        <f t="shared" si="21"/>
        <v>0</v>
      </c>
      <c r="AP47" s="175">
        <f t="shared" si="21"/>
        <v>0</v>
      </c>
      <c r="AQ47" s="166">
        <f t="shared" si="21"/>
        <v>0</v>
      </c>
      <c r="AR47" s="176">
        <f t="shared" si="21"/>
        <v>0</v>
      </c>
      <c r="AS47" s="175">
        <f t="shared" si="21"/>
        <v>0</v>
      </c>
      <c r="AT47" s="166">
        <f t="shared" si="21"/>
        <v>0</v>
      </c>
      <c r="AU47" s="176">
        <f t="shared" si="21"/>
        <v>0</v>
      </c>
      <c r="AV47" s="175">
        <f t="shared" si="21"/>
        <v>0</v>
      </c>
      <c r="AW47" s="166">
        <f t="shared" si="21"/>
        <v>0</v>
      </c>
      <c r="AX47" s="176">
        <f t="shared" si="21"/>
        <v>0</v>
      </c>
      <c r="AY47" s="175">
        <f t="shared" si="21"/>
        <v>0</v>
      </c>
      <c r="AZ47" s="166">
        <f t="shared" si="21"/>
        <v>0</v>
      </c>
      <c r="BA47" s="176">
        <f t="shared" si="21"/>
        <v>0</v>
      </c>
      <c r="BB47" s="13"/>
      <c r="BC47" s="21">
        <f>BC48+BC59+BC70</f>
        <v>0</v>
      </c>
      <c r="BD47" s="22">
        <f t="shared" si="4"/>
        <v>0</v>
      </c>
      <c r="BE47" s="13"/>
      <c r="BF47" s="21">
        <f>BF48+BF59+BF70</f>
        <v>0</v>
      </c>
      <c r="BG47" s="22">
        <f>IFERROR(BF47/L47,0)</f>
        <v>0</v>
      </c>
      <c r="BH47" s="13"/>
      <c r="BI47" s="21">
        <f>BI48+BI59+BI70</f>
        <v>0</v>
      </c>
      <c r="BJ47" s="22">
        <f>IFERROR(BI47/L47,0)</f>
        <v>0</v>
      </c>
      <c r="BL47" s="40"/>
    </row>
    <row r="48" spans="1:64" thickBot="1" x14ac:dyDescent="0.4">
      <c r="A48" s="13"/>
      <c r="B48" s="396" t="s">
        <v>308</v>
      </c>
      <c r="C48" s="397"/>
      <c r="D48" s="397"/>
      <c r="E48" s="397"/>
      <c r="F48" s="397"/>
      <c r="G48" s="397"/>
      <c r="H48" s="397"/>
      <c r="I48" s="397"/>
      <c r="J48" s="397"/>
      <c r="K48" s="397"/>
      <c r="L48" s="347">
        <f>SUM(L49:L58)</f>
        <v>0</v>
      </c>
      <c r="M48" s="13"/>
      <c r="N48" s="347">
        <f t="shared" ref="N48:P48" si="22">SUM(N49:N58)</f>
        <v>0</v>
      </c>
      <c r="O48" s="347">
        <f t="shared" si="22"/>
        <v>0</v>
      </c>
      <c r="P48" s="347">
        <f t="shared" si="22"/>
        <v>0</v>
      </c>
      <c r="Q48" s="395" t="str">
        <f t="shared" si="10"/>
        <v>ok</v>
      </c>
      <c r="R48" s="195">
        <f t="shared" ref="R48:BA48" si="23">SUM(R49:R58)</f>
        <v>0</v>
      </c>
      <c r="S48" s="167">
        <f t="shared" si="23"/>
        <v>0</v>
      </c>
      <c r="T48" s="196">
        <f t="shared" si="23"/>
        <v>0</v>
      </c>
      <c r="U48" s="195">
        <f t="shared" si="23"/>
        <v>0</v>
      </c>
      <c r="V48" s="167">
        <f t="shared" si="23"/>
        <v>0</v>
      </c>
      <c r="W48" s="196">
        <f t="shared" si="23"/>
        <v>0</v>
      </c>
      <c r="X48" s="195">
        <f t="shared" si="23"/>
        <v>0</v>
      </c>
      <c r="Y48" s="167">
        <f t="shared" si="23"/>
        <v>0</v>
      </c>
      <c r="Z48" s="196">
        <f t="shared" si="23"/>
        <v>0</v>
      </c>
      <c r="AA48" s="195">
        <f t="shared" si="23"/>
        <v>0</v>
      </c>
      <c r="AB48" s="167">
        <f t="shared" si="23"/>
        <v>0</v>
      </c>
      <c r="AC48" s="196">
        <f t="shared" si="23"/>
        <v>0</v>
      </c>
      <c r="AD48" s="195">
        <f t="shared" si="23"/>
        <v>0</v>
      </c>
      <c r="AE48" s="167">
        <f t="shared" si="23"/>
        <v>0</v>
      </c>
      <c r="AF48" s="196">
        <f t="shared" si="23"/>
        <v>0</v>
      </c>
      <c r="AG48" s="195">
        <f t="shared" si="23"/>
        <v>0</v>
      </c>
      <c r="AH48" s="167">
        <f t="shared" si="23"/>
        <v>0</v>
      </c>
      <c r="AI48" s="196">
        <f t="shared" si="23"/>
        <v>0</v>
      </c>
      <c r="AJ48" s="195">
        <f t="shared" si="23"/>
        <v>0</v>
      </c>
      <c r="AK48" s="167">
        <f t="shared" si="23"/>
        <v>0</v>
      </c>
      <c r="AL48" s="196">
        <f t="shared" si="23"/>
        <v>0</v>
      </c>
      <c r="AM48" s="195">
        <f t="shared" si="23"/>
        <v>0</v>
      </c>
      <c r="AN48" s="167">
        <f t="shared" si="23"/>
        <v>0</v>
      </c>
      <c r="AO48" s="196">
        <f t="shared" si="23"/>
        <v>0</v>
      </c>
      <c r="AP48" s="195">
        <f t="shared" si="23"/>
        <v>0</v>
      </c>
      <c r="AQ48" s="167">
        <f t="shared" si="23"/>
        <v>0</v>
      </c>
      <c r="AR48" s="196">
        <f t="shared" si="23"/>
        <v>0</v>
      </c>
      <c r="AS48" s="195">
        <f t="shared" si="23"/>
        <v>0</v>
      </c>
      <c r="AT48" s="167">
        <f t="shared" si="23"/>
        <v>0</v>
      </c>
      <c r="AU48" s="196">
        <f t="shared" si="23"/>
        <v>0</v>
      </c>
      <c r="AV48" s="195">
        <f t="shared" si="23"/>
        <v>0</v>
      </c>
      <c r="AW48" s="167">
        <f t="shared" si="23"/>
        <v>0</v>
      </c>
      <c r="AX48" s="196">
        <f t="shared" si="23"/>
        <v>0</v>
      </c>
      <c r="AY48" s="195">
        <f t="shared" si="23"/>
        <v>0</v>
      </c>
      <c r="AZ48" s="167">
        <f t="shared" si="23"/>
        <v>0</v>
      </c>
      <c r="BA48" s="196">
        <f t="shared" si="23"/>
        <v>0</v>
      </c>
      <c r="BB48" s="13"/>
      <c r="BC48" s="28">
        <f>SUM(BC49:BC58)</f>
        <v>0</v>
      </c>
      <c r="BD48" s="29">
        <f t="shared" si="4"/>
        <v>0</v>
      </c>
      <c r="BE48" s="13"/>
      <c r="BF48" s="28">
        <f>SUM(BF49:BF58)</f>
        <v>0</v>
      </c>
      <c r="BG48" s="29">
        <f t="shared" ref="BG48:BG80" si="24">IFERROR(BF48/L48,0)</f>
        <v>0</v>
      </c>
      <c r="BH48" s="13"/>
      <c r="BI48" s="28">
        <f>SUM(BI49:BI58)</f>
        <v>0</v>
      </c>
      <c r="BJ48" s="29">
        <f t="shared" ref="BJ48:BJ80" si="25">IFERROR(BI48/L48,0)</f>
        <v>0</v>
      </c>
      <c r="BL48" s="40"/>
    </row>
    <row r="49" spans="1:64" ht="14.5" x14ac:dyDescent="0.35">
      <c r="A49" s="13"/>
      <c r="B49" s="340" t="s">
        <v>369</v>
      </c>
      <c r="C49" s="329"/>
      <c r="D49" s="329"/>
      <c r="E49" s="329"/>
      <c r="F49" s="325"/>
      <c r="G49" s="302"/>
      <c r="H49" s="302"/>
      <c r="I49" s="330"/>
      <c r="J49" s="331"/>
      <c r="K49" s="332"/>
      <c r="L49" s="205">
        <f t="shared" ref="L49:L58" si="26">F49*H49*J49*K49</f>
        <v>0</v>
      </c>
      <c r="M49" s="19"/>
      <c r="N49" s="177"/>
      <c r="O49" s="177"/>
      <c r="P49" s="177"/>
      <c r="Q49" s="395" t="str">
        <f t="shared" si="10"/>
        <v>ok</v>
      </c>
      <c r="R49" s="177"/>
      <c r="S49" s="169"/>
      <c r="T49" s="178"/>
      <c r="U49" s="177"/>
      <c r="V49" s="169"/>
      <c r="W49" s="178"/>
      <c r="X49" s="177"/>
      <c r="Y49" s="169"/>
      <c r="Z49" s="178"/>
      <c r="AA49" s="177"/>
      <c r="AB49" s="169"/>
      <c r="AC49" s="178"/>
      <c r="AD49" s="177"/>
      <c r="AE49" s="169"/>
      <c r="AF49" s="178"/>
      <c r="AG49" s="177"/>
      <c r="AH49" s="169"/>
      <c r="AI49" s="178"/>
      <c r="AJ49" s="177"/>
      <c r="AK49" s="169"/>
      <c r="AL49" s="178"/>
      <c r="AM49" s="177"/>
      <c r="AN49" s="169"/>
      <c r="AO49" s="178"/>
      <c r="AP49" s="177"/>
      <c r="AQ49" s="169"/>
      <c r="AR49" s="178"/>
      <c r="AS49" s="177"/>
      <c r="AT49" s="169"/>
      <c r="AU49" s="178"/>
      <c r="AV49" s="177"/>
      <c r="AW49" s="169"/>
      <c r="AX49" s="178"/>
      <c r="AY49" s="177"/>
      <c r="AZ49" s="169"/>
      <c r="BA49" s="178"/>
      <c r="BB49" s="13"/>
      <c r="BC49" s="26"/>
      <c r="BD49" s="27">
        <f t="shared" si="4"/>
        <v>0</v>
      </c>
      <c r="BE49" s="13"/>
      <c r="BF49" s="26"/>
      <c r="BG49" s="27">
        <f t="shared" si="24"/>
        <v>0</v>
      </c>
      <c r="BH49" s="13"/>
      <c r="BI49" s="26">
        <f t="shared" ref="BI49:BI58" si="27">BC49+BF49</f>
        <v>0</v>
      </c>
      <c r="BJ49" s="27">
        <f t="shared" si="25"/>
        <v>0</v>
      </c>
      <c r="BL49" s="43"/>
    </row>
    <row r="50" spans="1:64" ht="14.5" x14ac:dyDescent="0.35">
      <c r="A50" s="13"/>
      <c r="B50" s="340" t="s">
        <v>370</v>
      </c>
      <c r="C50" s="267"/>
      <c r="D50" s="329"/>
      <c r="E50" s="267"/>
      <c r="F50" s="319"/>
      <c r="G50" s="23"/>
      <c r="H50" s="23"/>
      <c r="I50" s="55"/>
      <c r="J50" s="202"/>
      <c r="K50" s="37"/>
      <c r="L50" s="205">
        <f t="shared" si="26"/>
        <v>0</v>
      </c>
      <c r="M50" s="19"/>
      <c r="N50" s="177"/>
      <c r="O50" s="177"/>
      <c r="P50" s="177"/>
      <c r="Q50" s="395" t="str">
        <f t="shared" si="10"/>
        <v>ok</v>
      </c>
      <c r="R50" s="177"/>
      <c r="S50" s="169"/>
      <c r="T50" s="178"/>
      <c r="U50" s="177"/>
      <c r="V50" s="169"/>
      <c r="W50" s="178"/>
      <c r="X50" s="177"/>
      <c r="Y50" s="169"/>
      <c r="Z50" s="178"/>
      <c r="AA50" s="177"/>
      <c r="AB50" s="169"/>
      <c r="AC50" s="178"/>
      <c r="AD50" s="177"/>
      <c r="AE50" s="169"/>
      <c r="AF50" s="178"/>
      <c r="AG50" s="177"/>
      <c r="AH50" s="169"/>
      <c r="AI50" s="178"/>
      <c r="AJ50" s="177"/>
      <c r="AK50" s="169"/>
      <c r="AL50" s="178"/>
      <c r="AM50" s="177"/>
      <c r="AN50" s="169"/>
      <c r="AO50" s="178"/>
      <c r="AP50" s="177"/>
      <c r="AQ50" s="169"/>
      <c r="AR50" s="178"/>
      <c r="AS50" s="177"/>
      <c r="AT50" s="169"/>
      <c r="AU50" s="178"/>
      <c r="AV50" s="177"/>
      <c r="AW50" s="169"/>
      <c r="AX50" s="178"/>
      <c r="AY50" s="177"/>
      <c r="AZ50" s="169"/>
      <c r="BA50" s="178"/>
      <c r="BB50" s="13"/>
      <c r="BC50" s="26"/>
      <c r="BD50" s="27">
        <f t="shared" si="4"/>
        <v>0</v>
      </c>
      <c r="BE50" s="13"/>
      <c r="BF50" s="26"/>
      <c r="BG50" s="27">
        <f t="shared" si="24"/>
        <v>0</v>
      </c>
      <c r="BH50" s="13"/>
      <c r="BI50" s="26">
        <f t="shared" si="27"/>
        <v>0</v>
      </c>
      <c r="BJ50" s="27">
        <f t="shared" si="25"/>
        <v>0</v>
      </c>
      <c r="BL50" s="43"/>
    </row>
    <row r="51" spans="1:64" ht="14.5" outlineLevel="1" x14ac:dyDescent="0.35">
      <c r="A51" s="13"/>
      <c r="B51" s="340" t="s">
        <v>371</v>
      </c>
      <c r="C51" s="267"/>
      <c r="D51" s="329"/>
      <c r="E51" s="267"/>
      <c r="F51" s="319"/>
      <c r="G51" s="23"/>
      <c r="H51" s="23"/>
      <c r="I51" s="55"/>
      <c r="J51" s="202"/>
      <c r="K51" s="37"/>
      <c r="L51" s="205">
        <f t="shared" si="26"/>
        <v>0</v>
      </c>
      <c r="M51" s="19"/>
      <c r="N51" s="177"/>
      <c r="O51" s="177"/>
      <c r="P51" s="177"/>
      <c r="Q51" s="395" t="str">
        <f t="shared" si="10"/>
        <v>ok</v>
      </c>
      <c r="R51" s="177"/>
      <c r="S51" s="169"/>
      <c r="T51" s="178"/>
      <c r="U51" s="177"/>
      <c r="V51" s="169"/>
      <c r="W51" s="178"/>
      <c r="X51" s="177"/>
      <c r="Y51" s="169"/>
      <c r="Z51" s="178"/>
      <c r="AA51" s="177"/>
      <c r="AB51" s="169"/>
      <c r="AC51" s="178"/>
      <c r="AD51" s="177"/>
      <c r="AE51" s="169"/>
      <c r="AF51" s="178"/>
      <c r="AG51" s="177"/>
      <c r="AH51" s="169"/>
      <c r="AI51" s="178"/>
      <c r="AJ51" s="177"/>
      <c r="AK51" s="169"/>
      <c r="AL51" s="178"/>
      <c r="AM51" s="177"/>
      <c r="AN51" s="169"/>
      <c r="AO51" s="178"/>
      <c r="AP51" s="177"/>
      <c r="AQ51" s="169"/>
      <c r="AR51" s="178"/>
      <c r="AS51" s="177"/>
      <c r="AT51" s="169"/>
      <c r="AU51" s="178"/>
      <c r="AV51" s="177"/>
      <c r="AW51" s="169"/>
      <c r="AX51" s="178"/>
      <c r="AY51" s="177"/>
      <c r="AZ51" s="169"/>
      <c r="BA51" s="178"/>
      <c r="BB51" s="13"/>
      <c r="BC51" s="26"/>
      <c r="BD51" s="27">
        <f t="shared" si="4"/>
        <v>0</v>
      </c>
      <c r="BE51" s="13"/>
      <c r="BF51" s="26"/>
      <c r="BG51" s="27">
        <f t="shared" si="24"/>
        <v>0</v>
      </c>
      <c r="BH51" s="13"/>
      <c r="BI51" s="26">
        <f t="shared" si="27"/>
        <v>0</v>
      </c>
      <c r="BJ51" s="27">
        <f t="shared" si="25"/>
        <v>0</v>
      </c>
      <c r="BL51" s="43"/>
    </row>
    <row r="52" spans="1:64" ht="14.5" outlineLevel="1" x14ac:dyDescent="0.35">
      <c r="A52" s="13"/>
      <c r="B52" s="340" t="s">
        <v>372</v>
      </c>
      <c r="C52" s="267"/>
      <c r="D52" s="329"/>
      <c r="E52" s="267"/>
      <c r="F52" s="319"/>
      <c r="G52" s="23"/>
      <c r="H52" s="23"/>
      <c r="I52" s="55"/>
      <c r="J52" s="202"/>
      <c r="K52" s="37"/>
      <c r="L52" s="205">
        <f t="shared" si="26"/>
        <v>0</v>
      </c>
      <c r="M52" s="19"/>
      <c r="N52" s="177"/>
      <c r="O52" s="177"/>
      <c r="P52" s="177"/>
      <c r="Q52" s="395" t="str">
        <f t="shared" si="10"/>
        <v>ok</v>
      </c>
      <c r="R52" s="177"/>
      <c r="S52" s="169"/>
      <c r="T52" s="178"/>
      <c r="U52" s="177"/>
      <c r="V52" s="169"/>
      <c r="W52" s="178"/>
      <c r="X52" s="177"/>
      <c r="Y52" s="169"/>
      <c r="Z52" s="178"/>
      <c r="AA52" s="177"/>
      <c r="AB52" s="169"/>
      <c r="AC52" s="178"/>
      <c r="AD52" s="177"/>
      <c r="AE52" s="169"/>
      <c r="AF52" s="178"/>
      <c r="AG52" s="177"/>
      <c r="AH52" s="169"/>
      <c r="AI52" s="178"/>
      <c r="AJ52" s="177"/>
      <c r="AK52" s="169"/>
      <c r="AL52" s="178"/>
      <c r="AM52" s="177"/>
      <c r="AN52" s="169"/>
      <c r="AO52" s="178"/>
      <c r="AP52" s="177"/>
      <c r="AQ52" s="169"/>
      <c r="AR52" s="178"/>
      <c r="AS52" s="177"/>
      <c r="AT52" s="169"/>
      <c r="AU52" s="178"/>
      <c r="AV52" s="177"/>
      <c r="AW52" s="169"/>
      <c r="AX52" s="178"/>
      <c r="AY52" s="177"/>
      <c r="AZ52" s="169"/>
      <c r="BA52" s="178"/>
      <c r="BB52" s="13"/>
      <c r="BC52" s="26"/>
      <c r="BD52" s="27">
        <f t="shared" si="4"/>
        <v>0</v>
      </c>
      <c r="BE52" s="13"/>
      <c r="BF52" s="26"/>
      <c r="BG52" s="27">
        <f t="shared" si="24"/>
        <v>0</v>
      </c>
      <c r="BH52" s="13"/>
      <c r="BI52" s="26">
        <f t="shared" si="27"/>
        <v>0</v>
      </c>
      <c r="BJ52" s="27">
        <f t="shared" si="25"/>
        <v>0</v>
      </c>
      <c r="BL52" s="43"/>
    </row>
    <row r="53" spans="1:64" ht="14.5" outlineLevel="1" x14ac:dyDescent="0.35">
      <c r="A53" s="13"/>
      <c r="B53" s="340" t="s">
        <v>373</v>
      </c>
      <c r="C53" s="267"/>
      <c r="D53" s="329"/>
      <c r="E53" s="267"/>
      <c r="F53" s="319"/>
      <c r="G53" s="23"/>
      <c r="H53" s="23"/>
      <c r="I53" s="55"/>
      <c r="J53" s="202"/>
      <c r="K53" s="37"/>
      <c r="L53" s="205">
        <f t="shared" si="26"/>
        <v>0</v>
      </c>
      <c r="M53" s="19"/>
      <c r="N53" s="177"/>
      <c r="O53" s="177"/>
      <c r="P53" s="177"/>
      <c r="Q53" s="395" t="str">
        <f t="shared" si="10"/>
        <v>ok</v>
      </c>
      <c r="R53" s="177"/>
      <c r="S53" s="169"/>
      <c r="T53" s="178"/>
      <c r="U53" s="177"/>
      <c r="V53" s="169"/>
      <c r="W53" s="178"/>
      <c r="X53" s="177"/>
      <c r="Y53" s="169"/>
      <c r="Z53" s="178"/>
      <c r="AA53" s="177"/>
      <c r="AB53" s="169"/>
      <c r="AC53" s="178"/>
      <c r="AD53" s="177"/>
      <c r="AE53" s="169"/>
      <c r="AF53" s="178"/>
      <c r="AG53" s="177"/>
      <c r="AH53" s="169"/>
      <c r="AI53" s="178"/>
      <c r="AJ53" s="177"/>
      <c r="AK53" s="169"/>
      <c r="AL53" s="178"/>
      <c r="AM53" s="177"/>
      <c r="AN53" s="169"/>
      <c r="AO53" s="178"/>
      <c r="AP53" s="177"/>
      <c r="AQ53" s="169"/>
      <c r="AR53" s="178"/>
      <c r="AS53" s="177"/>
      <c r="AT53" s="169"/>
      <c r="AU53" s="178"/>
      <c r="AV53" s="177"/>
      <c r="AW53" s="169"/>
      <c r="AX53" s="178"/>
      <c r="AY53" s="177"/>
      <c r="AZ53" s="169"/>
      <c r="BA53" s="178"/>
      <c r="BB53" s="13"/>
      <c r="BC53" s="26"/>
      <c r="BD53" s="27">
        <f t="shared" si="4"/>
        <v>0</v>
      </c>
      <c r="BE53" s="13"/>
      <c r="BF53" s="26"/>
      <c r="BG53" s="27">
        <f t="shared" si="24"/>
        <v>0</v>
      </c>
      <c r="BH53" s="13"/>
      <c r="BI53" s="26">
        <f t="shared" si="27"/>
        <v>0</v>
      </c>
      <c r="BJ53" s="27">
        <f t="shared" si="25"/>
        <v>0</v>
      </c>
      <c r="BL53" s="43"/>
    </row>
    <row r="54" spans="1:64" ht="14.5" outlineLevel="1" x14ac:dyDescent="0.35">
      <c r="A54" s="13"/>
      <c r="B54" s="340" t="s">
        <v>374</v>
      </c>
      <c r="C54" s="267"/>
      <c r="D54" s="329"/>
      <c r="E54" s="267"/>
      <c r="F54" s="319"/>
      <c r="G54" s="23"/>
      <c r="H54" s="23"/>
      <c r="I54" s="55"/>
      <c r="J54" s="202"/>
      <c r="K54" s="37"/>
      <c r="L54" s="205">
        <f t="shared" si="26"/>
        <v>0</v>
      </c>
      <c r="M54" s="19"/>
      <c r="N54" s="177"/>
      <c r="O54" s="177"/>
      <c r="P54" s="177"/>
      <c r="Q54" s="395" t="str">
        <f t="shared" si="10"/>
        <v>ok</v>
      </c>
      <c r="R54" s="177"/>
      <c r="S54" s="169"/>
      <c r="T54" s="178"/>
      <c r="U54" s="177"/>
      <c r="V54" s="169"/>
      <c r="W54" s="178"/>
      <c r="X54" s="177"/>
      <c r="Y54" s="169"/>
      <c r="Z54" s="178"/>
      <c r="AA54" s="177"/>
      <c r="AB54" s="169"/>
      <c r="AC54" s="178"/>
      <c r="AD54" s="177"/>
      <c r="AE54" s="169"/>
      <c r="AF54" s="178"/>
      <c r="AG54" s="177"/>
      <c r="AH54" s="169"/>
      <c r="AI54" s="178"/>
      <c r="AJ54" s="177"/>
      <c r="AK54" s="169"/>
      <c r="AL54" s="178"/>
      <c r="AM54" s="177"/>
      <c r="AN54" s="169"/>
      <c r="AO54" s="178"/>
      <c r="AP54" s="177"/>
      <c r="AQ54" s="169"/>
      <c r="AR54" s="178"/>
      <c r="AS54" s="177"/>
      <c r="AT54" s="169"/>
      <c r="AU54" s="178"/>
      <c r="AV54" s="177"/>
      <c r="AW54" s="169"/>
      <c r="AX54" s="178"/>
      <c r="AY54" s="177"/>
      <c r="AZ54" s="169"/>
      <c r="BA54" s="178"/>
      <c r="BB54" s="13"/>
      <c r="BC54" s="26"/>
      <c r="BD54" s="27">
        <f t="shared" si="4"/>
        <v>0</v>
      </c>
      <c r="BE54" s="13"/>
      <c r="BF54" s="26"/>
      <c r="BG54" s="27">
        <f t="shared" si="24"/>
        <v>0</v>
      </c>
      <c r="BH54" s="13"/>
      <c r="BI54" s="26">
        <f t="shared" si="27"/>
        <v>0</v>
      </c>
      <c r="BJ54" s="27">
        <f t="shared" si="25"/>
        <v>0</v>
      </c>
      <c r="BL54" s="43"/>
    </row>
    <row r="55" spans="1:64" ht="14.5" outlineLevel="1" x14ac:dyDescent="0.35">
      <c r="A55" s="13"/>
      <c r="B55" s="340" t="s">
        <v>375</v>
      </c>
      <c r="C55" s="267"/>
      <c r="D55" s="329"/>
      <c r="E55" s="267"/>
      <c r="F55" s="319"/>
      <c r="G55" s="23"/>
      <c r="H55" s="23"/>
      <c r="I55" s="55"/>
      <c r="J55" s="202"/>
      <c r="K55" s="37"/>
      <c r="L55" s="205">
        <f t="shared" si="26"/>
        <v>0</v>
      </c>
      <c r="M55" s="19"/>
      <c r="N55" s="177"/>
      <c r="O55" s="177"/>
      <c r="P55" s="177"/>
      <c r="Q55" s="395" t="str">
        <f t="shared" si="10"/>
        <v>ok</v>
      </c>
      <c r="R55" s="177"/>
      <c r="S55" s="169"/>
      <c r="T55" s="178"/>
      <c r="U55" s="177"/>
      <c r="V55" s="169"/>
      <c r="W55" s="178"/>
      <c r="X55" s="177"/>
      <c r="Y55" s="169"/>
      <c r="Z55" s="178"/>
      <c r="AA55" s="177"/>
      <c r="AB55" s="169"/>
      <c r="AC55" s="178"/>
      <c r="AD55" s="177"/>
      <c r="AE55" s="169"/>
      <c r="AF55" s="178"/>
      <c r="AG55" s="177"/>
      <c r="AH55" s="169"/>
      <c r="AI55" s="178"/>
      <c r="AJ55" s="177"/>
      <c r="AK55" s="169"/>
      <c r="AL55" s="178"/>
      <c r="AM55" s="177"/>
      <c r="AN55" s="169"/>
      <c r="AO55" s="178"/>
      <c r="AP55" s="177"/>
      <c r="AQ55" s="169"/>
      <c r="AR55" s="178"/>
      <c r="AS55" s="177"/>
      <c r="AT55" s="169"/>
      <c r="AU55" s="178"/>
      <c r="AV55" s="177"/>
      <c r="AW55" s="169"/>
      <c r="AX55" s="178"/>
      <c r="AY55" s="177"/>
      <c r="AZ55" s="169"/>
      <c r="BA55" s="178"/>
      <c r="BB55" s="13"/>
      <c r="BC55" s="26"/>
      <c r="BD55" s="27">
        <f t="shared" si="4"/>
        <v>0</v>
      </c>
      <c r="BE55" s="13"/>
      <c r="BF55" s="26"/>
      <c r="BG55" s="27">
        <f t="shared" si="24"/>
        <v>0</v>
      </c>
      <c r="BH55" s="13"/>
      <c r="BI55" s="26">
        <f t="shared" si="27"/>
        <v>0</v>
      </c>
      <c r="BJ55" s="27">
        <f t="shared" si="25"/>
        <v>0</v>
      </c>
      <c r="BL55" s="43"/>
    </row>
    <row r="56" spans="1:64" ht="14.5" outlineLevel="1" x14ac:dyDescent="0.35">
      <c r="A56" s="13"/>
      <c r="B56" s="340" t="s">
        <v>376</v>
      </c>
      <c r="C56" s="267"/>
      <c r="D56" s="329"/>
      <c r="E56" s="267"/>
      <c r="F56" s="319"/>
      <c r="G56" s="23"/>
      <c r="H56" s="23"/>
      <c r="I56" s="55"/>
      <c r="J56" s="202"/>
      <c r="K56" s="37"/>
      <c r="L56" s="205">
        <f t="shared" si="26"/>
        <v>0</v>
      </c>
      <c r="M56" s="19"/>
      <c r="N56" s="177"/>
      <c r="O56" s="177"/>
      <c r="P56" s="177"/>
      <c r="Q56" s="395" t="str">
        <f t="shared" si="10"/>
        <v>ok</v>
      </c>
      <c r="R56" s="177"/>
      <c r="S56" s="169"/>
      <c r="T56" s="178"/>
      <c r="U56" s="177"/>
      <c r="V56" s="169"/>
      <c r="W56" s="178"/>
      <c r="X56" s="177"/>
      <c r="Y56" s="169"/>
      <c r="Z56" s="178"/>
      <c r="AA56" s="177"/>
      <c r="AB56" s="169"/>
      <c r="AC56" s="178"/>
      <c r="AD56" s="177"/>
      <c r="AE56" s="169"/>
      <c r="AF56" s="178"/>
      <c r="AG56" s="177"/>
      <c r="AH56" s="169"/>
      <c r="AI56" s="178"/>
      <c r="AJ56" s="177"/>
      <c r="AK56" s="169"/>
      <c r="AL56" s="178"/>
      <c r="AM56" s="177"/>
      <c r="AN56" s="169"/>
      <c r="AO56" s="178"/>
      <c r="AP56" s="177"/>
      <c r="AQ56" s="169"/>
      <c r="AR56" s="178"/>
      <c r="AS56" s="177"/>
      <c r="AT56" s="169"/>
      <c r="AU56" s="178"/>
      <c r="AV56" s="177"/>
      <c r="AW56" s="169"/>
      <c r="AX56" s="178"/>
      <c r="AY56" s="177"/>
      <c r="AZ56" s="169"/>
      <c r="BA56" s="178"/>
      <c r="BB56" s="13"/>
      <c r="BC56" s="26"/>
      <c r="BD56" s="27">
        <f t="shared" si="4"/>
        <v>0</v>
      </c>
      <c r="BE56" s="13"/>
      <c r="BF56" s="26"/>
      <c r="BG56" s="27">
        <f t="shared" si="24"/>
        <v>0</v>
      </c>
      <c r="BH56" s="13"/>
      <c r="BI56" s="26">
        <f t="shared" si="27"/>
        <v>0</v>
      </c>
      <c r="BJ56" s="27">
        <f t="shared" si="25"/>
        <v>0</v>
      </c>
      <c r="BL56" s="43"/>
    </row>
    <row r="57" spans="1:64" ht="14.5" outlineLevel="1" x14ac:dyDescent="0.35">
      <c r="A57" s="13"/>
      <c r="B57" s="340" t="s">
        <v>377</v>
      </c>
      <c r="C57" s="267"/>
      <c r="D57" s="329"/>
      <c r="E57" s="267"/>
      <c r="F57" s="319"/>
      <c r="G57" s="23"/>
      <c r="H57" s="23"/>
      <c r="I57" s="55"/>
      <c r="J57" s="202"/>
      <c r="K57" s="37"/>
      <c r="L57" s="205">
        <f t="shared" si="26"/>
        <v>0</v>
      </c>
      <c r="M57" s="19"/>
      <c r="N57" s="177"/>
      <c r="O57" s="177"/>
      <c r="P57" s="177"/>
      <c r="Q57" s="395" t="str">
        <f t="shared" si="10"/>
        <v>ok</v>
      </c>
      <c r="R57" s="177"/>
      <c r="S57" s="169"/>
      <c r="T57" s="178"/>
      <c r="U57" s="177"/>
      <c r="V57" s="169"/>
      <c r="W57" s="178"/>
      <c r="X57" s="177"/>
      <c r="Y57" s="169"/>
      <c r="Z57" s="178"/>
      <c r="AA57" s="177"/>
      <c r="AB57" s="169"/>
      <c r="AC57" s="178"/>
      <c r="AD57" s="177"/>
      <c r="AE57" s="169"/>
      <c r="AF57" s="178"/>
      <c r="AG57" s="177"/>
      <c r="AH57" s="169"/>
      <c r="AI57" s="178"/>
      <c r="AJ57" s="177"/>
      <c r="AK57" s="169"/>
      <c r="AL57" s="178"/>
      <c r="AM57" s="177"/>
      <c r="AN57" s="169"/>
      <c r="AO57" s="178"/>
      <c r="AP57" s="177"/>
      <c r="AQ57" s="169"/>
      <c r="AR57" s="178"/>
      <c r="AS57" s="177"/>
      <c r="AT57" s="169"/>
      <c r="AU57" s="178"/>
      <c r="AV57" s="177"/>
      <c r="AW57" s="169"/>
      <c r="AX57" s="178"/>
      <c r="AY57" s="177"/>
      <c r="AZ57" s="169"/>
      <c r="BA57" s="178"/>
      <c r="BB57" s="13"/>
      <c r="BC57" s="26"/>
      <c r="BD57" s="27">
        <f t="shared" si="4"/>
        <v>0</v>
      </c>
      <c r="BE57" s="13"/>
      <c r="BF57" s="26"/>
      <c r="BG57" s="27">
        <f t="shared" si="24"/>
        <v>0</v>
      </c>
      <c r="BH57" s="13"/>
      <c r="BI57" s="26">
        <f t="shared" si="27"/>
        <v>0</v>
      </c>
      <c r="BJ57" s="27">
        <f t="shared" si="25"/>
        <v>0</v>
      </c>
      <c r="BL57" s="43"/>
    </row>
    <row r="58" spans="1:64" outlineLevel="1" thickBot="1" x14ac:dyDescent="0.4">
      <c r="A58" s="13"/>
      <c r="B58" s="340" t="s">
        <v>378</v>
      </c>
      <c r="C58" s="328"/>
      <c r="D58" s="329"/>
      <c r="E58" s="328"/>
      <c r="F58" s="326"/>
      <c r="G58" s="303"/>
      <c r="H58" s="303"/>
      <c r="I58" s="308"/>
      <c r="J58" s="345"/>
      <c r="K58" s="312"/>
      <c r="L58" s="205">
        <f t="shared" si="26"/>
        <v>0</v>
      </c>
      <c r="M58" s="19"/>
      <c r="N58" s="177"/>
      <c r="O58" s="177"/>
      <c r="P58" s="177"/>
      <c r="Q58" s="395" t="str">
        <f t="shared" si="10"/>
        <v>ok</v>
      </c>
      <c r="R58" s="177"/>
      <c r="S58" s="169"/>
      <c r="T58" s="178"/>
      <c r="U58" s="177"/>
      <c r="V58" s="169"/>
      <c r="W58" s="178"/>
      <c r="X58" s="177"/>
      <c r="Y58" s="169"/>
      <c r="Z58" s="178"/>
      <c r="AA58" s="177"/>
      <c r="AB58" s="169"/>
      <c r="AC58" s="178"/>
      <c r="AD58" s="177"/>
      <c r="AE58" s="169"/>
      <c r="AF58" s="178"/>
      <c r="AG58" s="177"/>
      <c r="AH58" s="169"/>
      <c r="AI58" s="178"/>
      <c r="AJ58" s="177"/>
      <c r="AK58" s="169"/>
      <c r="AL58" s="178"/>
      <c r="AM58" s="177"/>
      <c r="AN58" s="169"/>
      <c r="AO58" s="178"/>
      <c r="AP58" s="177"/>
      <c r="AQ58" s="169"/>
      <c r="AR58" s="178"/>
      <c r="AS58" s="177"/>
      <c r="AT58" s="169"/>
      <c r="AU58" s="178"/>
      <c r="AV58" s="177"/>
      <c r="AW58" s="169"/>
      <c r="AX58" s="178"/>
      <c r="AY58" s="177"/>
      <c r="AZ58" s="169"/>
      <c r="BA58" s="178"/>
      <c r="BB58" s="13"/>
      <c r="BC58" s="26"/>
      <c r="BD58" s="27">
        <f t="shared" si="4"/>
        <v>0</v>
      </c>
      <c r="BE58" s="13"/>
      <c r="BF58" s="26"/>
      <c r="BG58" s="27">
        <f t="shared" si="24"/>
        <v>0</v>
      </c>
      <c r="BH58" s="13"/>
      <c r="BI58" s="26">
        <f t="shared" si="27"/>
        <v>0</v>
      </c>
      <c r="BJ58" s="27">
        <f t="shared" si="25"/>
        <v>0</v>
      </c>
      <c r="BL58" s="152"/>
    </row>
    <row r="59" spans="1:64" thickBot="1" x14ac:dyDescent="0.4">
      <c r="A59" s="13"/>
      <c r="B59" s="396" t="s">
        <v>309</v>
      </c>
      <c r="C59" s="397"/>
      <c r="D59" s="397"/>
      <c r="E59" s="397"/>
      <c r="F59" s="397"/>
      <c r="G59" s="397"/>
      <c r="H59" s="397"/>
      <c r="I59" s="397"/>
      <c r="J59" s="397"/>
      <c r="K59" s="397"/>
      <c r="L59" s="347">
        <f>SUM(L60:L69)</f>
        <v>0</v>
      </c>
      <c r="M59" s="13"/>
      <c r="N59" s="347">
        <f t="shared" ref="N59:P59" si="28">SUM(N60:N69)</f>
        <v>0</v>
      </c>
      <c r="O59" s="347">
        <f t="shared" si="28"/>
        <v>0</v>
      </c>
      <c r="P59" s="347">
        <f t="shared" si="28"/>
        <v>0</v>
      </c>
      <c r="Q59" s="395" t="str">
        <f t="shared" si="10"/>
        <v>ok</v>
      </c>
      <c r="R59" s="195">
        <f t="shared" ref="R59:BA59" si="29">SUM(R60:R69)</f>
        <v>0</v>
      </c>
      <c r="S59" s="167">
        <f t="shared" si="29"/>
        <v>0</v>
      </c>
      <c r="T59" s="196">
        <f t="shared" si="29"/>
        <v>0</v>
      </c>
      <c r="U59" s="195">
        <f t="shared" si="29"/>
        <v>0</v>
      </c>
      <c r="V59" s="167">
        <f t="shared" si="29"/>
        <v>0</v>
      </c>
      <c r="W59" s="196">
        <f t="shared" si="29"/>
        <v>0</v>
      </c>
      <c r="X59" s="195">
        <f t="shared" si="29"/>
        <v>0</v>
      </c>
      <c r="Y59" s="167">
        <f t="shared" si="29"/>
        <v>0</v>
      </c>
      <c r="Z59" s="196">
        <f t="shared" si="29"/>
        <v>0</v>
      </c>
      <c r="AA59" s="195">
        <f t="shared" si="29"/>
        <v>0</v>
      </c>
      <c r="AB59" s="167">
        <f t="shared" si="29"/>
        <v>0</v>
      </c>
      <c r="AC59" s="196">
        <f t="shared" si="29"/>
        <v>0</v>
      </c>
      <c r="AD59" s="195">
        <f t="shared" si="29"/>
        <v>0</v>
      </c>
      <c r="AE59" s="167">
        <f t="shared" si="29"/>
        <v>0</v>
      </c>
      <c r="AF59" s="196">
        <f t="shared" si="29"/>
        <v>0</v>
      </c>
      <c r="AG59" s="195">
        <f t="shared" si="29"/>
        <v>0</v>
      </c>
      <c r="AH59" s="167">
        <f t="shared" si="29"/>
        <v>0</v>
      </c>
      <c r="AI59" s="196">
        <f t="shared" si="29"/>
        <v>0</v>
      </c>
      <c r="AJ59" s="195">
        <f t="shared" si="29"/>
        <v>0</v>
      </c>
      <c r="AK59" s="167">
        <f t="shared" si="29"/>
        <v>0</v>
      </c>
      <c r="AL59" s="196">
        <f t="shared" si="29"/>
        <v>0</v>
      </c>
      <c r="AM59" s="195">
        <f t="shared" si="29"/>
        <v>0</v>
      </c>
      <c r="AN59" s="167">
        <f t="shared" si="29"/>
        <v>0</v>
      </c>
      <c r="AO59" s="196">
        <f t="shared" si="29"/>
        <v>0</v>
      </c>
      <c r="AP59" s="195">
        <f t="shared" si="29"/>
        <v>0</v>
      </c>
      <c r="AQ59" s="167">
        <f t="shared" si="29"/>
        <v>0</v>
      </c>
      <c r="AR59" s="196">
        <f t="shared" si="29"/>
        <v>0</v>
      </c>
      <c r="AS59" s="195">
        <f t="shared" si="29"/>
        <v>0</v>
      </c>
      <c r="AT59" s="167">
        <f t="shared" si="29"/>
        <v>0</v>
      </c>
      <c r="AU59" s="196">
        <f t="shared" si="29"/>
        <v>0</v>
      </c>
      <c r="AV59" s="195">
        <f t="shared" si="29"/>
        <v>0</v>
      </c>
      <c r="AW59" s="167">
        <f t="shared" si="29"/>
        <v>0</v>
      </c>
      <c r="AX59" s="196">
        <f t="shared" si="29"/>
        <v>0</v>
      </c>
      <c r="AY59" s="195">
        <f t="shared" si="29"/>
        <v>0</v>
      </c>
      <c r="AZ59" s="167">
        <f t="shared" si="29"/>
        <v>0</v>
      </c>
      <c r="BA59" s="196">
        <f t="shared" si="29"/>
        <v>0</v>
      </c>
      <c r="BB59" s="13"/>
      <c r="BC59" s="28">
        <f>SUM(BC60:BC69)</f>
        <v>0</v>
      </c>
      <c r="BD59" s="29">
        <f t="shared" si="4"/>
        <v>0</v>
      </c>
      <c r="BE59" s="13"/>
      <c r="BF59" s="28">
        <f>SUM(BF60:BF69)</f>
        <v>0</v>
      </c>
      <c r="BG59" s="29">
        <f t="shared" si="24"/>
        <v>0</v>
      </c>
      <c r="BH59" s="13"/>
      <c r="BI59" s="28">
        <f>SUM(BI60:BI69)</f>
        <v>0</v>
      </c>
      <c r="BJ59" s="29">
        <f t="shared" si="25"/>
        <v>0</v>
      </c>
      <c r="BL59" s="40"/>
    </row>
    <row r="60" spans="1:64" ht="14.5" x14ac:dyDescent="0.35">
      <c r="A60" s="13"/>
      <c r="B60" s="340" t="s">
        <v>379</v>
      </c>
      <c r="C60" s="329"/>
      <c r="D60" s="329"/>
      <c r="E60" s="329"/>
      <c r="F60" s="325"/>
      <c r="G60" s="302"/>
      <c r="H60" s="302"/>
      <c r="I60" s="330"/>
      <c r="J60" s="331"/>
      <c r="K60" s="332"/>
      <c r="L60" s="205">
        <f t="shared" ref="L60:L69" si="30">F60*H60*J60*K60</f>
        <v>0</v>
      </c>
      <c r="M60" s="19"/>
      <c r="N60" s="177"/>
      <c r="O60" s="177"/>
      <c r="P60" s="177"/>
      <c r="Q60" s="395" t="str">
        <f t="shared" si="10"/>
        <v>ok</v>
      </c>
      <c r="R60" s="177"/>
      <c r="S60" s="170"/>
      <c r="T60" s="178"/>
      <c r="U60" s="177"/>
      <c r="V60" s="170"/>
      <c r="W60" s="178"/>
      <c r="X60" s="177"/>
      <c r="Y60" s="170"/>
      <c r="Z60" s="178"/>
      <c r="AA60" s="177"/>
      <c r="AB60" s="170"/>
      <c r="AC60" s="178"/>
      <c r="AD60" s="177"/>
      <c r="AE60" s="170"/>
      <c r="AF60" s="178"/>
      <c r="AG60" s="177"/>
      <c r="AH60" s="170"/>
      <c r="AI60" s="178"/>
      <c r="AJ60" s="177"/>
      <c r="AK60" s="170"/>
      <c r="AL60" s="178"/>
      <c r="AM60" s="177"/>
      <c r="AN60" s="170"/>
      <c r="AO60" s="178"/>
      <c r="AP60" s="177"/>
      <c r="AQ60" s="170"/>
      <c r="AR60" s="178"/>
      <c r="AS60" s="177"/>
      <c r="AT60" s="170"/>
      <c r="AU60" s="178"/>
      <c r="AV60" s="177"/>
      <c r="AW60" s="170"/>
      <c r="AX60" s="178"/>
      <c r="AY60" s="177"/>
      <c r="AZ60" s="170"/>
      <c r="BA60" s="178"/>
      <c r="BB60" s="13"/>
      <c r="BC60" s="26"/>
      <c r="BD60" s="27">
        <f t="shared" si="4"/>
        <v>0</v>
      </c>
      <c r="BE60" s="13"/>
      <c r="BF60" s="26"/>
      <c r="BG60" s="27">
        <f t="shared" si="24"/>
        <v>0</v>
      </c>
      <c r="BH60" s="13"/>
      <c r="BI60" s="26">
        <f t="shared" ref="BI60:BI69" si="31">BC60+BF60</f>
        <v>0</v>
      </c>
      <c r="BJ60" s="27">
        <f t="shared" si="25"/>
        <v>0</v>
      </c>
      <c r="BL60" s="43"/>
    </row>
    <row r="61" spans="1:64" ht="14.5" x14ac:dyDescent="0.35">
      <c r="A61" s="13"/>
      <c r="B61" s="340" t="s">
        <v>380</v>
      </c>
      <c r="C61" s="329"/>
      <c r="D61" s="329"/>
      <c r="E61" s="329"/>
      <c r="F61" s="325"/>
      <c r="G61" s="302"/>
      <c r="H61" s="302"/>
      <c r="I61" s="330"/>
      <c r="J61" s="331"/>
      <c r="K61" s="332"/>
      <c r="L61" s="205">
        <f t="shared" si="30"/>
        <v>0</v>
      </c>
      <c r="M61" s="13"/>
      <c r="N61" s="177"/>
      <c r="O61" s="177"/>
      <c r="P61" s="177"/>
      <c r="Q61" s="395" t="str">
        <f t="shared" si="10"/>
        <v>ok</v>
      </c>
      <c r="R61" s="177"/>
      <c r="S61" s="169"/>
      <c r="T61" s="178"/>
      <c r="U61" s="177"/>
      <c r="V61" s="169"/>
      <c r="W61" s="178"/>
      <c r="X61" s="177"/>
      <c r="Y61" s="169"/>
      <c r="Z61" s="178"/>
      <c r="AA61" s="177"/>
      <c r="AB61" s="169"/>
      <c r="AC61" s="178"/>
      <c r="AD61" s="177"/>
      <c r="AE61" s="169"/>
      <c r="AF61" s="178"/>
      <c r="AG61" s="177"/>
      <c r="AH61" s="169"/>
      <c r="AI61" s="178"/>
      <c r="AJ61" s="177"/>
      <c r="AK61" s="169"/>
      <c r="AL61" s="178"/>
      <c r="AM61" s="177"/>
      <c r="AN61" s="169"/>
      <c r="AO61" s="178"/>
      <c r="AP61" s="177"/>
      <c r="AQ61" s="169"/>
      <c r="AR61" s="178"/>
      <c r="AS61" s="177"/>
      <c r="AT61" s="169"/>
      <c r="AU61" s="178"/>
      <c r="AV61" s="177"/>
      <c r="AW61" s="169"/>
      <c r="AX61" s="178"/>
      <c r="AY61" s="177"/>
      <c r="AZ61" s="169"/>
      <c r="BA61" s="178"/>
      <c r="BB61" s="13"/>
      <c r="BC61" s="26"/>
      <c r="BD61" s="27">
        <f t="shared" si="4"/>
        <v>0</v>
      </c>
      <c r="BE61" s="13"/>
      <c r="BF61" s="26"/>
      <c r="BG61" s="27">
        <f t="shared" si="24"/>
        <v>0</v>
      </c>
      <c r="BH61" s="13"/>
      <c r="BI61" s="26">
        <f t="shared" si="31"/>
        <v>0</v>
      </c>
      <c r="BJ61" s="27">
        <f t="shared" si="25"/>
        <v>0</v>
      </c>
      <c r="BL61" s="43"/>
    </row>
    <row r="62" spans="1:64" ht="14.5" outlineLevel="1" x14ac:dyDescent="0.35">
      <c r="A62" s="13"/>
      <c r="B62" s="340" t="s">
        <v>381</v>
      </c>
      <c r="C62" s="267"/>
      <c r="D62" s="329"/>
      <c r="E62" s="267"/>
      <c r="F62" s="319"/>
      <c r="G62" s="23"/>
      <c r="H62" s="23"/>
      <c r="I62" s="55"/>
      <c r="J62" s="202"/>
      <c r="K62" s="37"/>
      <c r="L62" s="205">
        <f t="shared" si="30"/>
        <v>0</v>
      </c>
      <c r="M62" s="13"/>
      <c r="N62" s="177"/>
      <c r="O62" s="177"/>
      <c r="P62" s="177"/>
      <c r="Q62" s="395" t="str">
        <f t="shared" si="10"/>
        <v>ok</v>
      </c>
      <c r="R62" s="177"/>
      <c r="S62" s="169"/>
      <c r="T62" s="178"/>
      <c r="U62" s="177"/>
      <c r="V62" s="169"/>
      <c r="W62" s="178"/>
      <c r="X62" s="177"/>
      <c r="Y62" s="169"/>
      <c r="Z62" s="178"/>
      <c r="AA62" s="177"/>
      <c r="AB62" s="169"/>
      <c r="AC62" s="178"/>
      <c r="AD62" s="177"/>
      <c r="AE62" s="169"/>
      <c r="AF62" s="178"/>
      <c r="AG62" s="177"/>
      <c r="AH62" s="169"/>
      <c r="AI62" s="178"/>
      <c r="AJ62" s="177"/>
      <c r="AK62" s="169"/>
      <c r="AL62" s="178"/>
      <c r="AM62" s="177"/>
      <c r="AN62" s="169"/>
      <c r="AO62" s="178"/>
      <c r="AP62" s="177"/>
      <c r="AQ62" s="169"/>
      <c r="AR62" s="178"/>
      <c r="AS62" s="177"/>
      <c r="AT62" s="169"/>
      <c r="AU62" s="178"/>
      <c r="AV62" s="177"/>
      <c r="AW62" s="169"/>
      <c r="AX62" s="178"/>
      <c r="AY62" s="177"/>
      <c r="AZ62" s="169"/>
      <c r="BA62" s="178"/>
      <c r="BB62" s="13"/>
      <c r="BC62" s="26"/>
      <c r="BD62" s="27">
        <f t="shared" si="4"/>
        <v>0</v>
      </c>
      <c r="BE62" s="13"/>
      <c r="BF62" s="26"/>
      <c r="BG62" s="27">
        <f t="shared" si="24"/>
        <v>0</v>
      </c>
      <c r="BH62" s="13"/>
      <c r="BI62" s="26">
        <f t="shared" si="31"/>
        <v>0</v>
      </c>
      <c r="BJ62" s="27">
        <f t="shared" si="25"/>
        <v>0</v>
      </c>
      <c r="BL62" s="165"/>
    </row>
    <row r="63" spans="1:64" ht="14.5" outlineLevel="1" x14ac:dyDescent="0.35">
      <c r="A63" s="13"/>
      <c r="B63" s="340" t="s">
        <v>382</v>
      </c>
      <c r="C63" s="267"/>
      <c r="D63" s="329"/>
      <c r="E63" s="267"/>
      <c r="F63" s="319"/>
      <c r="G63" s="23"/>
      <c r="H63" s="23"/>
      <c r="I63" s="55"/>
      <c r="J63" s="202"/>
      <c r="K63" s="37"/>
      <c r="L63" s="205">
        <f t="shared" si="30"/>
        <v>0</v>
      </c>
      <c r="M63" s="13"/>
      <c r="N63" s="177"/>
      <c r="O63" s="177"/>
      <c r="P63" s="177"/>
      <c r="Q63" s="395" t="str">
        <f t="shared" si="10"/>
        <v>ok</v>
      </c>
      <c r="R63" s="177"/>
      <c r="S63" s="169"/>
      <c r="T63" s="178"/>
      <c r="U63" s="177"/>
      <c r="V63" s="169"/>
      <c r="W63" s="178"/>
      <c r="X63" s="177"/>
      <c r="Y63" s="169"/>
      <c r="Z63" s="178"/>
      <c r="AA63" s="177"/>
      <c r="AB63" s="169"/>
      <c r="AC63" s="178"/>
      <c r="AD63" s="177"/>
      <c r="AE63" s="169"/>
      <c r="AF63" s="178"/>
      <c r="AG63" s="177"/>
      <c r="AH63" s="169"/>
      <c r="AI63" s="178"/>
      <c r="AJ63" s="177"/>
      <c r="AK63" s="169"/>
      <c r="AL63" s="178"/>
      <c r="AM63" s="177"/>
      <c r="AN63" s="169"/>
      <c r="AO63" s="178"/>
      <c r="AP63" s="177"/>
      <c r="AQ63" s="169"/>
      <c r="AR63" s="178"/>
      <c r="AS63" s="177"/>
      <c r="AT63" s="169"/>
      <c r="AU63" s="178"/>
      <c r="AV63" s="177"/>
      <c r="AW63" s="169"/>
      <c r="AX63" s="178"/>
      <c r="AY63" s="177"/>
      <c r="AZ63" s="169"/>
      <c r="BA63" s="178"/>
      <c r="BB63" s="13"/>
      <c r="BC63" s="26"/>
      <c r="BD63" s="27">
        <f t="shared" si="4"/>
        <v>0</v>
      </c>
      <c r="BE63" s="13"/>
      <c r="BF63" s="26"/>
      <c r="BG63" s="27">
        <f t="shared" si="24"/>
        <v>0</v>
      </c>
      <c r="BH63" s="13"/>
      <c r="BI63" s="26">
        <f t="shared" si="31"/>
        <v>0</v>
      </c>
      <c r="BJ63" s="27">
        <f t="shared" si="25"/>
        <v>0</v>
      </c>
      <c r="BL63" s="43"/>
    </row>
    <row r="64" spans="1:64" ht="14.5" outlineLevel="1" x14ac:dyDescent="0.35">
      <c r="A64" s="13"/>
      <c r="B64" s="340" t="s">
        <v>383</v>
      </c>
      <c r="C64" s="267"/>
      <c r="D64" s="329"/>
      <c r="E64" s="267"/>
      <c r="F64" s="319"/>
      <c r="G64" s="23"/>
      <c r="H64" s="23"/>
      <c r="I64" s="55"/>
      <c r="J64" s="202"/>
      <c r="K64" s="37"/>
      <c r="L64" s="205">
        <f t="shared" si="30"/>
        <v>0</v>
      </c>
      <c r="M64" s="13"/>
      <c r="N64" s="177"/>
      <c r="O64" s="177"/>
      <c r="P64" s="177"/>
      <c r="Q64" s="395" t="str">
        <f t="shared" si="10"/>
        <v>ok</v>
      </c>
      <c r="R64" s="177"/>
      <c r="S64" s="169"/>
      <c r="T64" s="178"/>
      <c r="U64" s="177"/>
      <c r="V64" s="169"/>
      <c r="W64" s="178"/>
      <c r="X64" s="177"/>
      <c r="Y64" s="169"/>
      <c r="Z64" s="178"/>
      <c r="AA64" s="177"/>
      <c r="AB64" s="169"/>
      <c r="AC64" s="178"/>
      <c r="AD64" s="177"/>
      <c r="AE64" s="169"/>
      <c r="AF64" s="178"/>
      <c r="AG64" s="177"/>
      <c r="AH64" s="169"/>
      <c r="AI64" s="178"/>
      <c r="AJ64" s="177"/>
      <c r="AK64" s="169"/>
      <c r="AL64" s="178"/>
      <c r="AM64" s="177"/>
      <c r="AN64" s="169"/>
      <c r="AO64" s="178"/>
      <c r="AP64" s="177"/>
      <c r="AQ64" s="169"/>
      <c r="AR64" s="178"/>
      <c r="AS64" s="177"/>
      <c r="AT64" s="169"/>
      <c r="AU64" s="178"/>
      <c r="AV64" s="177"/>
      <c r="AW64" s="169"/>
      <c r="AX64" s="178"/>
      <c r="AY64" s="177"/>
      <c r="AZ64" s="169"/>
      <c r="BA64" s="178"/>
      <c r="BB64" s="13"/>
      <c r="BC64" s="26"/>
      <c r="BD64" s="27">
        <f t="shared" si="4"/>
        <v>0</v>
      </c>
      <c r="BE64" s="13"/>
      <c r="BF64" s="26"/>
      <c r="BG64" s="27">
        <f t="shared" si="24"/>
        <v>0</v>
      </c>
      <c r="BH64" s="13"/>
      <c r="BI64" s="26">
        <f t="shared" si="31"/>
        <v>0</v>
      </c>
      <c r="BJ64" s="27">
        <f t="shared" si="25"/>
        <v>0</v>
      </c>
      <c r="BL64" s="43"/>
    </row>
    <row r="65" spans="1:64" ht="14.5" outlineLevel="1" x14ac:dyDescent="0.35">
      <c r="A65" s="13"/>
      <c r="B65" s="340" t="s">
        <v>384</v>
      </c>
      <c r="C65" s="267"/>
      <c r="D65" s="329"/>
      <c r="E65" s="267"/>
      <c r="F65" s="319"/>
      <c r="G65" s="23"/>
      <c r="H65" s="23"/>
      <c r="I65" s="55"/>
      <c r="J65" s="202"/>
      <c r="K65" s="37"/>
      <c r="L65" s="205">
        <f t="shared" si="30"/>
        <v>0</v>
      </c>
      <c r="M65" s="13"/>
      <c r="N65" s="177"/>
      <c r="O65" s="177"/>
      <c r="P65" s="177"/>
      <c r="Q65" s="395" t="str">
        <f t="shared" si="10"/>
        <v>ok</v>
      </c>
      <c r="R65" s="177"/>
      <c r="S65" s="169"/>
      <c r="T65" s="178"/>
      <c r="U65" s="177"/>
      <c r="V65" s="169"/>
      <c r="W65" s="178"/>
      <c r="X65" s="177"/>
      <c r="Y65" s="169"/>
      <c r="Z65" s="178"/>
      <c r="AA65" s="177"/>
      <c r="AB65" s="169"/>
      <c r="AC65" s="178"/>
      <c r="AD65" s="177"/>
      <c r="AE65" s="169"/>
      <c r="AF65" s="178"/>
      <c r="AG65" s="177"/>
      <c r="AH65" s="169"/>
      <c r="AI65" s="178"/>
      <c r="AJ65" s="177"/>
      <c r="AK65" s="169"/>
      <c r="AL65" s="178"/>
      <c r="AM65" s="177"/>
      <c r="AN65" s="169"/>
      <c r="AO65" s="178"/>
      <c r="AP65" s="177"/>
      <c r="AQ65" s="169"/>
      <c r="AR65" s="178"/>
      <c r="AS65" s="177"/>
      <c r="AT65" s="169"/>
      <c r="AU65" s="178"/>
      <c r="AV65" s="177"/>
      <c r="AW65" s="169"/>
      <c r="AX65" s="178"/>
      <c r="AY65" s="177"/>
      <c r="AZ65" s="169"/>
      <c r="BA65" s="178"/>
      <c r="BB65" s="13"/>
      <c r="BC65" s="26"/>
      <c r="BD65" s="27">
        <f t="shared" si="4"/>
        <v>0</v>
      </c>
      <c r="BE65" s="13"/>
      <c r="BF65" s="26"/>
      <c r="BG65" s="27">
        <f t="shared" si="24"/>
        <v>0</v>
      </c>
      <c r="BH65" s="13"/>
      <c r="BI65" s="26">
        <f t="shared" si="31"/>
        <v>0</v>
      </c>
      <c r="BJ65" s="27">
        <f t="shared" si="25"/>
        <v>0</v>
      </c>
      <c r="BL65" s="43"/>
    </row>
    <row r="66" spans="1:64" ht="14.5" outlineLevel="1" x14ac:dyDescent="0.35">
      <c r="A66" s="13"/>
      <c r="B66" s="340" t="s">
        <v>385</v>
      </c>
      <c r="C66" s="267"/>
      <c r="D66" s="329"/>
      <c r="E66" s="267"/>
      <c r="F66" s="319"/>
      <c r="G66" s="23"/>
      <c r="H66" s="23"/>
      <c r="I66" s="55"/>
      <c r="J66" s="202"/>
      <c r="K66" s="37"/>
      <c r="L66" s="205">
        <f t="shared" si="30"/>
        <v>0</v>
      </c>
      <c r="M66" s="13"/>
      <c r="N66" s="177"/>
      <c r="O66" s="177"/>
      <c r="P66" s="177"/>
      <c r="Q66" s="395" t="str">
        <f t="shared" si="10"/>
        <v>ok</v>
      </c>
      <c r="R66" s="177"/>
      <c r="S66" s="169"/>
      <c r="T66" s="178"/>
      <c r="U66" s="177"/>
      <c r="V66" s="169"/>
      <c r="W66" s="178"/>
      <c r="X66" s="177"/>
      <c r="Y66" s="169"/>
      <c r="Z66" s="178"/>
      <c r="AA66" s="177"/>
      <c r="AB66" s="169"/>
      <c r="AC66" s="178"/>
      <c r="AD66" s="177"/>
      <c r="AE66" s="169"/>
      <c r="AF66" s="178"/>
      <c r="AG66" s="177"/>
      <c r="AH66" s="169"/>
      <c r="AI66" s="178"/>
      <c r="AJ66" s="177"/>
      <c r="AK66" s="169"/>
      <c r="AL66" s="178"/>
      <c r="AM66" s="177"/>
      <c r="AN66" s="169"/>
      <c r="AO66" s="178"/>
      <c r="AP66" s="177"/>
      <c r="AQ66" s="169"/>
      <c r="AR66" s="178"/>
      <c r="AS66" s="177"/>
      <c r="AT66" s="169"/>
      <c r="AU66" s="178"/>
      <c r="AV66" s="177"/>
      <c r="AW66" s="169"/>
      <c r="AX66" s="178"/>
      <c r="AY66" s="177"/>
      <c r="AZ66" s="169"/>
      <c r="BA66" s="178"/>
      <c r="BB66" s="13"/>
      <c r="BC66" s="26"/>
      <c r="BD66" s="27">
        <f t="shared" si="4"/>
        <v>0</v>
      </c>
      <c r="BE66" s="13"/>
      <c r="BF66" s="26"/>
      <c r="BG66" s="27">
        <f t="shared" si="24"/>
        <v>0</v>
      </c>
      <c r="BH66" s="13"/>
      <c r="BI66" s="26">
        <f t="shared" si="31"/>
        <v>0</v>
      </c>
      <c r="BJ66" s="27">
        <f t="shared" si="25"/>
        <v>0</v>
      </c>
      <c r="BL66" s="43"/>
    </row>
    <row r="67" spans="1:64" ht="14.5" outlineLevel="1" x14ac:dyDescent="0.35">
      <c r="A67" s="13"/>
      <c r="B67" s="340" t="s">
        <v>386</v>
      </c>
      <c r="C67" s="267"/>
      <c r="D67" s="329"/>
      <c r="E67" s="267"/>
      <c r="F67" s="319"/>
      <c r="G67" s="23"/>
      <c r="H67" s="23"/>
      <c r="I67" s="55"/>
      <c r="J67" s="202"/>
      <c r="K67" s="37"/>
      <c r="L67" s="205">
        <f t="shared" si="30"/>
        <v>0</v>
      </c>
      <c r="M67" s="13"/>
      <c r="N67" s="177"/>
      <c r="O67" s="177"/>
      <c r="P67" s="177"/>
      <c r="Q67" s="395" t="str">
        <f t="shared" si="10"/>
        <v>ok</v>
      </c>
      <c r="R67" s="177"/>
      <c r="S67" s="169"/>
      <c r="T67" s="178"/>
      <c r="U67" s="177"/>
      <c r="V67" s="169"/>
      <c r="W67" s="178"/>
      <c r="X67" s="177"/>
      <c r="Y67" s="169"/>
      <c r="Z67" s="178"/>
      <c r="AA67" s="177"/>
      <c r="AB67" s="169"/>
      <c r="AC67" s="178"/>
      <c r="AD67" s="177"/>
      <c r="AE67" s="169"/>
      <c r="AF67" s="178"/>
      <c r="AG67" s="177"/>
      <c r="AH67" s="169"/>
      <c r="AI67" s="178"/>
      <c r="AJ67" s="177"/>
      <c r="AK67" s="169"/>
      <c r="AL67" s="178"/>
      <c r="AM67" s="177"/>
      <c r="AN67" s="169"/>
      <c r="AO67" s="178"/>
      <c r="AP67" s="177"/>
      <c r="AQ67" s="169"/>
      <c r="AR67" s="178"/>
      <c r="AS67" s="177"/>
      <c r="AT67" s="169"/>
      <c r="AU67" s="178"/>
      <c r="AV67" s="177"/>
      <c r="AW67" s="169"/>
      <c r="AX67" s="178"/>
      <c r="AY67" s="177"/>
      <c r="AZ67" s="169"/>
      <c r="BA67" s="178"/>
      <c r="BB67" s="13"/>
      <c r="BC67" s="26"/>
      <c r="BD67" s="27">
        <f t="shared" si="4"/>
        <v>0</v>
      </c>
      <c r="BE67" s="13"/>
      <c r="BF67" s="26"/>
      <c r="BG67" s="27">
        <f t="shared" si="24"/>
        <v>0</v>
      </c>
      <c r="BH67" s="13"/>
      <c r="BI67" s="26">
        <f t="shared" si="31"/>
        <v>0</v>
      </c>
      <c r="BJ67" s="27">
        <f t="shared" si="25"/>
        <v>0</v>
      </c>
      <c r="BL67" s="43"/>
    </row>
    <row r="68" spans="1:64" ht="14.5" outlineLevel="1" x14ac:dyDescent="0.35">
      <c r="A68" s="13"/>
      <c r="B68" s="340" t="s">
        <v>387</v>
      </c>
      <c r="C68" s="267"/>
      <c r="D68" s="329"/>
      <c r="E68" s="267"/>
      <c r="F68" s="319"/>
      <c r="G68" s="23"/>
      <c r="H68" s="23"/>
      <c r="I68" s="55"/>
      <c r="J68" s="202"/>
      <c r="K68" s="37"/>
      <c r="L68" s="205">
        <f t="shared" si="30"/>
        <v>0</v>
      </c>
      <c r="M68" s="13"/>
      <c r="N68" s="177"/>
      <c r="O68" s="177"/>
      <c r="P68" s="177"/>
      <c r="Q68" s="395" t="str">
        <f t="shared" si="10"/>
        <v>ok</v>
      </c>
      <c r="R68" s="177"/>
      <c r="S68" s="169"/>
      <c r="T68" s="178"/>
      <c r="U68" s="177"/>
      <c r="V68" s="169"/>
      <c r="W68" s="178"/>
      <c r="X68" s="177"/>
      <c r="Y68" s="169"/>
      <c r="Z68" s="178"/>
      <c r="AA68" s="177"/>
      <c r="AB68" s="169"/>
      <c r="AC68" s="178"/>
      <c r="AD68" s="177"/>
      <c r="AE68" s="169"/>
      <c r="AF68" s="178"/>
      <c r="AG68" s="177"/>
      <c r="AH68" s="169"/>
      <c r="AI68" s="178"/>
      <c r="AJ68" s="177"/>
      <c r="AK68" s="169"/>
      <c r="AL68" s="178"/>
      <c r="AM68" s="177"/>
      <c r="AN68" s="169"/>
      <c r="AO68" s="178"/>
      <c r="AP68" s="177"/>
      <c r="AQ68" s="169"/>
      <c r="AR68" s="178"/>
      <c r="AS68" s="177"/>
      <c r="AT68" s="169"/>
      <c r="AU68" s="178"/>
      <c r="AV68" s="177"/>
      <c r="AW68" s="169"/>
      <c r="AX68" s="178"/>
      <c r="AY68" s="177"/>
      <c r="AZ68" s="169"/>
      <c r="BA68" s="178"/>
      <c r="BB68" s="13"/>
      <c r="BC68" s="26"/>
      <c r="BD68" s="27">
        <f t="shared" si="4"/>
        <v>0</v>
      </c>
      <c r="BE68" s="13"/>
      <c r="BF68" s="26"/>
      <c r="BG68" s="27">
        <f t="shared" si="24"/>
        <v>0</v>
      </c>
      <c r="BH68" s="13"/>
      <c r="BI68" s="26">
        <f t="shared" si="31"/>
        <v>0</v>
      </c>
      <c r="BJ68" s="27">
        <f t="shared" si="25"/>
        <v>0</v>
      </c>
      <c r="BL68" s="43"/>
    </row>
    <row r="69" spans="1:64" outlineLevel="1" thickBot="1" x14ac:dyDescent="0.4">
      <c r="A69" s="13"/>
      <c r="B69" s="340" t="s">
        <v>388</v>
      </c>
      <c r="C69" s="328"/>
      <c r="D69" s="329"/>
      <c r="E69" s="328"/>
      <c r="F69" s="326"/>
      <c r="G69" s="303"/>
      <c r="H69" s="303"/>
      <c r="I69" s="308"/>
      <c r="J69" s="345"/>
      <c r="K69" s="312"/>
      <c r="L69" s="205">
        <f t="shared" si="30"/>
        <v>0</v>
      </c>
      <c r="M69" s="13"/>
      <c r="N69" s="177"/>
      <c r="O69" s="177"/>
      <c r="P69" s="177"/>
      <c r="Q69" s="395" t="str">
        <f t="shared" si="10"/>
        <v>ok</v>
      </c>
      <c r="R69" s="177"/>
      <c r="S69" s="169"/>
      <c r="T69" s="178"/>
      <c r="U69" s="177"/>
      <c r="V69" s="169"/>
      <c r="W69" s="178"/>
      <c r="X69" s="177"/>
      <c r="Y69" s="169"/>
      <c r="Z69" s="178"/>
      <c r="AA69" s="177"/>
      <c r="AB69" s="169"/>
      <c r="AC69" s="178"/>
      <c r="AD69" s="177"/>
      <c r="AE69" s="169"/>
      <c r="AF69" s="178"/>
      <c r="AG69" s="177"/>
      <c r="AH69" s="169"/>
      <c r="AI69" s="178"/>
      <c r="AJ69" s="177"/>
      <c r="AK69" s="169"/>
      <c r="AL69" s="178"/>
      <c r="AM69" s="177"/>
      <c r="AN69" s="169"/>
      <c r="AO69" s="178"/>
      <c r="AP69" s="177"/>
      <c r="AQ69" s="169"/>
      <c r="AR69" s="178"/>
      <c r="AS69" s="177"/>
      <c r="AT69" s="169"/>
      <c r="AU69" s="178"/>
      <c r="AV69" s="177"/>
      <c r="AW69" s="169"/>
      <c r="AX69" s="178"/>
      <c r="AY69" s="177"/>
      <c r="AZ69" s="169"/>
      <c r="BA69" s="178"/>
      <c r="BB69" s="13"/>
      <c r="BC69" s="26"/>
      <c r="BD69" s="27">
        <f t="shared" si="4"/>
        <v>0</v>
      </c>
      <c r="BE69" s="13"/>
      <c r="BF69" s="26"/>
      <c r="BG69" s="27">
        <f t="shared" si="24"/>
        <v>0</v>
      </c>
      <c r="BH69" s="13"/>
      <c r="BI69" s="26">
        <f t="shared" si="31"/>
        <v>0</v>
      </c>
      <c r="BJ69" s="27">
        <f t="shared" si="25"/>
        <v>0</v>
      </c>
      <c r="BL69" s="43"/>
    </row>
    <row r="70" spans="1:64" thickBot="1" x14ac:dyDescent="0.4">
      <c r="A70" s="13"/>
      <c r="B70" s="396" t="s">
        <v>310</v>
      </c>
      <c r="C70" s="397"/>
      <c r="D70" s="397"/>
      <c r="E70" s="397"/>
      <c r="F70" s="397"/>
      <c r="G70" s="397"/>
      <c r="H70" s="397"/>
      <c r="I70" s="397"/>
      <c r="J70" s="397"/>
      <c r="K70" s="397"/>
      <c r="L70" s="347">
        <f>SUM(L71:L80)</f>
        <v>0</v>
      </c>
      <c r="M70" s="13"/>
      <c r="N70" s="347">
        <f t="shared" ref="N70:P70" si="32">SUM(N71:N80)</f>
        <v>0</v>
      </c>
      <c r="O70" s="347">
        <f t="shared" si="32"/>
        <v>0</v>
      </c>
      <c r="P70" s="347">
        <f t="shared" si="32"/>
        <v>0</v>
      </c>
      <c r="Q70" s="395" t="str">
        <f t="shared" si="10"/>
        <v>ok</v>
      </c>
      <c r="R70" s="195">
        <f>SUM(R71:R73)</f>
        <v>0</v>
      </c>
      <c r="S70" s="167">
        <f t="shared" ref="S70:BA70" si="33">SUM(S71:S80)</f>
        <v>0</v>
      </c>
      <c r="T70" s="196">
        <f t="shared" si="33"/>
        <v>0</v>
      </c>
      <c r="U70" s="195">
        <f t="shared" si="33"/>
        <v>0</v>
      </c>
      <c r="V70" s="167">
        <f t="shared" si="33"/>
        <v>0</v>
      </c>
      <c r="W70" s="196">
        <f t="shared" si="33"/>
        <v>0</v>
      </c>
      <c r="X70" s="195">
        <f t="shared" si="33"/>
        <v>0</v>
      </c>
      <c r="Y70" s="167">
        <f t="shared" si="33"/>
        <v>0</v>
      </c>
      <c r="Z70" s="196">
        <f t="shared" si="33"/>
        <v>0</v>
      </c>
      <c r="AA70" s="195">
        <f t="shared" si="33"/>
        <v>0</v>
      </c>
      <c r="AB70" s="167">
        <f t="shared" si="33"/>
        <v>0</v>
      </c>
      <c r="AC70" s="196">
        <f t="shared" si="33"/>
        <v>0</v>
      </c>
      <c r="AD70" s="195">
        <f t="shared" si="33"/>
        <v>0</v>
      </c>
      <c r="AE70" s="167">
        <f t="shared" si="33"/>
        <v>0</v>
      </c>
      <c r="AF70" s="196">
        <f t="shared" si="33"/>
        <v>0</v>
      </c>
      <c r="AG70" s="195">
        <f t="shared" si="33"/>
        <v>0</v>
      </c>
      <c r="AH70" s="167">
        <f t="shared" si="33"/>
        <v>0</v>
      </c>
      <c r="AI70" s="196">
        <f t="shared" si="33"/>
        <v>0</v>
      </c>
      <c r="AJ70" s="195">
        <f t="shared" si="33"/>
        <v>0</v>
      </c>
      <c r="AK70" s="167">
        <f t="shared" si="33"/>
        <v>0</v>
      </c>
      <c r="AL70" s="196">
        <f t="shared" si="33"/>
        <v>0</v>
      </c>
      <c r="AM70" s="195">
        <f t="shared" si="33"/>
        <v>0</v>
      </c>
      <c r="AN70" s="167">
        <f t="shared" si="33"/>
        <v>0</v>
      </c>
      <c r="AO70" s="196">
        <f t="shared" si="33"/>
        <v>0</v>
      </c>
      <c r="AP70" s="195">
        <f t="shared" si="33"/>
        <v>0</v>
      </c>
      <c r="AQ70" s="167">
        <f t="shared" si="33"/>
        <v>0</v>
      </c>
      <c r="AR70" s="196">
        <f t="shared" si="33"/>
        <v>0</v>
      </c>
      <c r="AS70" s="195">
        <f t="shared" si="33"/>
        <v>0</v>
      </c>
      <c r="AT70" s="167">
        <f t="shared" si="33"/>
        <v>0</v>
      </c>
      <c r="AU70" s="196">
        <f t="shared" si="33"/>
        <v>0</v>
      </c>
      <c r="AV70" s="195">
        <f t="shared" si="33"/>
        <v>0</v>
      </c>
      <c r="AW70" s="167">
        <f t="shared" si="33"/>
        <v>0</v>
      </c>
      <c r="AX70" s="196">
        <f t="shared" si="33"/>
        <v>0</v>
      </c>
      <c r="AY70" s="195">
        <f t="shared" si="33"/>
        <v>0</v>
      </c>
      <c r="AZ70" s="167">
        <f t="shared" si="33"/>
        <v>0</v>
      </c>
      <c r="BA70" s="196">
        <f t="shared" si="33"/>
        <v>0</v>
      </c>
      <c r="BB70" s="13"/>
      <c r="BC70" s="28">
        <f>SUM(BC71:BC73)</f>
        <v>0</v>
      </c>
      <c r="BD70" s="29">
        <f t="shared" si="4"/>
        <v>0</v>
      </c>
      <c r="BE70" s="13"/>
      <c r="BF70" s="28">
        <f>SUM(BF71:BF80)</f>
        <v>0</v>
      </c>
      <c r="BG70" s="29">
        <f t="shared" si="24"/>
        <v>0</v>
      </c>
      <c r="BH70" s="13"/>
      <c r="BI70" s="28">
        <f>SUM(BI71:BI80)</f>
        <v>0</v>
      </c>
      <c r="BJ70" s="29">
        <f t="shared" si="25"/>
        <v>0</v>
      </c>
      <c r="BL70" s="40"/>
    </row>
    <row r="71" spans="1:64" ht="14.5" x14ac:dyDescent="0.35">
      <c r="A71" s="13"/>
      <c r="B71" s="340" t="s">
        <v>389</v>
      </c>
      <c r="C71" s="329"/>
      <c r="D71" s="329"/>
      <c r="E71" s="329"/>
      <c r="F71" s="325"/>
      <c r="G71" s="302"/>
      <c r="H71" s="302"/>
      <c r="I71" s="330"/>
      <c r="J71" s="346"/>
      <c r="K71" s="204"/>
      <c r="L71" s="205">
        <f t="shared" ref="L71:L80" si="34">F71*H71*J71*K71</f>
        <v>0</v>
      </c>
      <c r="M71" s="13"/>
      <c r="N71" s="177"/>
      <c r="O71" s="177"/>
      <c r="P71" s="177"/>
      <c r="Q71" s="395" t="str">
        <f t="shared" si="10"/>
        <v>ok</v>
      </c>
      <c r="R71" s="177"/>
      <c r="S71" s="169"/>
      <c r="T71" s="178"/>
      <c r="U71" s="177"/>
      <c r="V71" s="169"/>
      <c r="W71" s="178"/>
      <c r="X71" s="177"/>
      <c r="Y71" s="169"/>
      <c r="Z71" s="178"/>
      <c r="AA71" s="177"/>
      <c r="AB71" s="169"/>
      <c r="AC71" s="178"/>
      <c r="AD71" s="177"/>
      <c r="AE71" s="169"/>
      <c r="AF71" s="178"/>
      <c r="AG71" s="177"/>
      <c r="AH71" s="169"/>
      <c r="AI71" s="178"/>
      <c r="AJ71" s="177"/>
      <c r="AK71" s="169"/>
      <c r="AL71" s="178"/>
      <c r="AM71" s="177"/>
      <c r="AN71" s="169"/>
      <c r="AO71" s="178"/>
      <c r="AP71" s="177"/>
      <c r="AQ71" s="169"/>
      <c r="AR71" s="178"/>
      <c r="AS71" s="177"/>
      <c r="AT71" s="169"/>
      <c r="AU71" s="178"/>
      <c r="AV71" s="177"/>
      <c r="AW71" s="169"/>
      <c r="AX71" s="178"/>
      <c r="AY71" s="177"/>
      <c r="AZ71" s="169"/>
      <c r="BA71" s="178"/>
      <c r="BB71" s="13"/>
      <c r="BC71" s="26"/>
      <c r="BD71" s="27">
        <f t="shared" si="4"/>
        <v>0</v>
      </c>
      <c r="BE71" s="13"/>
      <c r="BF71" s="26"/>
      <c r="BG71" s="27">
        <f t="shared" si="24"/>
        <v>0</v>
      </c>
      <c r="BH71" s="13"/>
      <c r="BI71" s="26">
        <f t="shared" ref="BI71:BI80" si="35">BC71+BF71</f>
        <v>0</v>
      </c>
      <c r="BJ71" s="27">
        <f t="shared" si="25"/>
        <v>0</v>
      </c>
      <c r="BL71" s="152"/>
    </row>
    <row r="72" spans="1:64" ht="14.5" x14ac:dyDescent="0.35">
      <c r="A72" s="13"/>
      <c r="B72" s="340" t="s">
        <v>390</v>
      </c>
      <c r="C72" s="329"/>
      <c r="D72" s="329"/>
      <c r="E72" s="329"/>
      <c r="F72" s="325"/>
      <c r="G72" s="302"/>
      <c r="H72" s="302"/>
      <c r="I72" s="330"/>
      <c r="J72" s="346"/>
      <c r="K72" s="204"/>
      <c r="L72" s="205">
        <f t="shared" si="34"/>
        <v>0</v>
      </c>
      <c r="M72" s="13"/>
      <c r="N72" s="177"/>
      <c r="O72" s="177"/>
      <c r="P72" s="177"/>
      <c r="Q72" s="395" t="str">
        <f t="shared" si="10"/>
        <v>ok</v>
      </c>
      <c r="R72" s="177"/>
      <c r="S72" s="169"/>
      <c r="T72" s="178"/>
      <c r="U72" s="177"/>
      <c r="V72" s="169"/>
      <c r="W72" s="178"/>
      <c r="X72" s="177"/>
      <c r="Y72" s="169"/>
      <c r="Z72" s="178"/>
      <c r="AA72" s="177"/>
      <c r="AB72" s="169"/>
      <c r="AC72" s="178"/>
      <c r="AD72" s="177"/>
      <c r="AE72" s="169"/>
      <c r="AF72" s="178"/>
      <c r="AG72" s="177"/>
      <c r="AH72" s="169"/>
      <c r="AI72" s="178"/>
      <c r="AJ72" s="177"/>
      <c r="AK72" s="169"/>
      <c r="AL72" s="178"/>
      <c r="AM72" s="177"/>
      <c r="AN72" s="169"/>
      <c r="AO72" s="178"/>
      <c r="AP72" s="177"/>
      <c r="AQ72" s="169"/>
      <c r="AR72" s="178"/>
      <c r="AS72" s="177"/>
      <c r="AT72" s="169"/>
      <c r="AU72" s="178"/>
      <c r="AV72" s="177"/>
      <c r="AW72" s="169"/>
      <c r="AX72" s="178"/>
      <c r="AY72" s="177"/>
      <c r="AZ72" s="169"/>
      <c r="BA72" s="178"/>
      <c r="BB72" s="13"/>
      <c r="BC72" s="26"/>
      <c r="BD72" s="27">
        <f t="shared" si="4"/>
        <v>0</v>
      </c>
      <c r="BE72" s="13"/>
      <c r="BF72" s="26"/>
      <c r="BG72" s="27">
        <f t="shared" si="24"/>
        <v>0</v>
      </c>
      <c r="BH72" s="13"/>
      <c r="BI72" s="26">
        <f t="shared" si="35"/>
        <v>0</v>
      </c>
      <c r="BJ72" s="27">
        <f t="shared" si="25"/>
        <v>0</v>
      </c>
      <c r="BL72" s="152"/>
    </row>
    <row r="73" spans="1:64" ht="14.5" outlineLevel="1" x14ac:dyDescent="0.35">
      <c r="A73" s="13"/>
      <c r="B73" s="340" t="s">
        <v>391</v>
      </c>
      <c r="C73" s="267"/>
      <c r="D73" s="329"/>
      <c r="E73" s="267"/>
      <c r="F73" s="319"/>
      <c r="G73" s="23"/>
      <c r="H73" s="23"/>
      <c r="I73" s="55"/>
      <c r="J73" s="200"/>
      <c r="K73" s="24"/>
      <c r="L73" s="205">
        <f t="shared" si="34"/>
        <v>0</v>
      </c>
      <c r="M73" s="13"/>
      <c r="N73" s="177"/>
      <c r="O73" s="177"/>
      <c r="P73" s="177"/>
      <c r="Q73" s="395" t="str">
        <f t="shared" si="10"/>
        <v>ok</v>
      </c>
      <c r="R73" s="177"/>
      <c r="S73" s="169"/>
      <c r="T73" s="178"/>
      <c r="U73" s="177"/>
      <c r="V73" s="169"/>
      <c r="W73" s="178"/>
      <c r="X73" s="177"/>
      <c r="Y73" s="169"/>
      <c r="Z73" s="178"/>
      <c r="AA73" s="177"/>
      <c r="AB73" s="169"/>
      <c r="AC73" s="178"/>
      <c r="AD73" s="177"/>
      <c r="AE73" s="169"/>
      <c r="AF73" s="178"/>
      <c r="AG73" s="177"/>
      <c r="AH73" s="169"/>
      <c r="AI73" s="178"/>
      <c r="AJ73" s="177"/>
      <c r="AK73" s="169"/>
      <c r="AL73" s="178"/>
      <c r="AM73" s="177"/>
      <c r="AN73" s="169"/>
      <c r="AO73" s="178"/>
      <c r="AP73" s="177"/>
      <c r="AQ73" s="169"/>
      <c r="AR73" s="178"/>
      <c r="AS73" s="177"/>
      <c r="AT73" s="169"/>
      <c r="AU73" s="178"/>
      <c r="AV73" s="177"/>
      <c r="AW73" s="169"/>
      <c r="AX73" s="178"/>
      <c r="AY73" s="177"/>
      <c r="AZ73" s="169"/>
      <c r="BA73" s="178"/>
      <c r="BB73" s="13"/>
      <c r="BC73" s="26"/>
      <c r="BD73" s="27">
        <f t="shared" si="4"/>
        <v>0</v>
      </c>
      <c r="BE73" s="13"/>
      <c r="BF73" s="26"/>
      <c r="BG73" s="27">
        <f t="shared" si="24"/>
        <v>0</v>
      </c>
      <c r="BH73" s="13"/>
      <c r="BI73" s="26">
        <f t="shared" si="35"/>
        <v>0</v>
      </c>
      <c r="BJ73" s="27">
        <f t="shared" si="25"/>
        <v>0</v>
      </c>
      <c r="BL73" s="43"/>
    </row>
    <row r="74" spans="1:64" ht="14.5" outlineLevel="1" x14ac:dyDescent="0.35">
      <c r="A74" s="13"/>
      <c r="B74" s="340" t="s">
        <v>392</v>
      </c>
      <c r="C74" s="267"/>
      <c r="D74" s="329"/>
      <c r="E74" s="327"/>
      <c r="F74" s="323"/>
      <c r="G74" s="23"/>
      <c r="H74" s="30"/>
      <c r="I74" s="55"/>
      <c r="J74" s="201"/>
      <c r="K74" s="31"/>
      <c r="L74" s="205">
        <f t="shared" si="34"/>
        <v>0</v>
      </c>
      <c r="M74" s="38"/>
      <c r="N74" s="179"/>
      <c r="O74" s="179"/>
      <c r="P74" s="179"/>
      <c r="Q74" s="395" t="str">
        <f t="shared" si="10"/>
        <v>ok</v>
      </c>
      <c r="R74" s="179"/>
      <c r="S74" s="169"/>
      <c r="T74" s="178"/>
      <c r="U74" s="179"/>
      <c r="V74" s="169"/>
      <c r="W74" s="178"/>
      <c r="X74" s="179"/>
      <c r="Y74" s="169"/>
      <c r="Z74" s="178"/>
      <c r="AA74" s="179"/>
      <c r="AB74" s="169"/>
      <c r="AC74" s="178"/>
      <c r="AD74" s="179"/>
      <c r="AE74" s="169"/>
      <c r="AF74" s="178"/>
      <c r="AG74" s="179"/>
      <c r="AH74" s="169"/>
      <c r="AI74" s="178"/>
      <c r="AJ74" s="179"/>
      <c r="AK74" s="169"/>
      <c r="AL74" s="178"/>
      <c r="AM74" s="179"/>
      <c r="AN74" s="169"/>
      <c r="AO74" s="178"/>
      <c r="AP74" s="179"/>
      <c r="AQ74" s="169"/>
      <c r="AR74" s="178"/>
      <c r="AS74" s="179"/>
      <c r="AT74" s="169"/>
      <c r="AU74" s="178"/>
      <c r="AV74" s="179"/>
      <c r="AW74" s="169"/>
      <c r="AX74" s="178"/>
      <c r="AY74" s="179"/>
      <c r="AZ74" s="169"/>
      <c r="BA74" s="178"/>
      <c r="BB74" s="13"/>
      <c r="BC74" s="26"/>
      <c r="BD74" s="27">
        <f t="shared" si="4"/>
        <v>0</v>
      </c>
      <c r="BE74" s="13"/>
      <c r="BF74" s="26"/>
      <c r="BG74" s="27">
        <f t="shared" si="24"/>
        <v>0</v>
      </c>
      <c r="BH74" s="13"/>
      <c r="BI74" s="26">
        <f t="shared" si="35"/>
        <v>0</v>
      </c>
      <c r="BJ74" s="27">
        <f t="shared" si="25"/>
        <v>0</v>
      </c>
      <c r="BL74" s="41"/>
    </row>
    <row r="75" spans="1:64" ht="14.5" outlineLevel="1" x14ac:dyDescent="0.35">
      <c r="A75" s="13"/>
      <c r="B75" s="340" t="s">
        <v>393</v>
      </c>
      <c r="C75" s="267"/>
      <c r="D75" s="329"/>
      <c r="E75" s="327"/>
      <c r="F75" s="323"/>
      <c r="G75" s="23"/>
      <c r="H75" s="30"/>
      <c r="I75" s="55"/>
      <c r="J75" s="201"/>
      <c r="K75" s="31"/>
      <c r="L75" s="205">
        <f t="shared" si="34"/>
        <v>0</v>
      </c>
      <c r="M75" s="153"/>
      <c r="N75" s="179"/>
      <c r="O75" s="179"/>
      <c r="P75" s="179"/>
      <c r="Q75" s="395" t="str">
        <f t="shared" si="10"/>
        <v>ok</v>
      </c>
      <c r="R75" s="179"/>
      <c r="S75" s="169"/>
      <c r="T75" s="178"/>
      <c r="U75" s="179"/>
      <c r="V75" s="169"/>
      <c r="W75" s="178"/>
      <c r="X75" s="179"/>
      <c r="Y75" s="169"/>
      <c r="Z75" s="178"/>
      <c r="AA75" s="179"/>
      <c r="AB75" s="169"/>
      <c r="AC75" s="178"/>
      <c r="AD75" s="179"/>
      <c r="AE75" s="169"/>
      <c r="AF75" s="178"/>
      <c r="AG75" s="179"/>
      <c r="AH75" s="169"/>
      <c r="AI75" s="178"/>
      <c r="AJ75" s="179"/>
      <c r="AK75" s="169"/>
      <c r="AL75" s="178"/>
      <c r="AM75" s="179"/>
      <c r="AN75" s="169"/>
      <c r="AO75" s="178"/>
      <c r="AP75" s="179"/>
      <c r="AQ75" s="169"/>
      <c r="AR75" s="178"/>
      <c r="AS75" s="179"/>
      <c r="AT75" s="169"/>
      <c r="AU75" s="178"/>
      <c r="AV75" s="179"/>
      <c r="AW75" s="169"/>
      <c r="AX75" s="178"/>
      <c r="AY75" s="179"/>
      <c r="AZ75" s="169"/>
      <c r="BA75" s="178"/>
      <c r="BB75" s="13"/>
      <c r="BC75" s="26"/>
      <c r="BD75" s="27">
        <f t="shared" si="4"/>
        <v>0</v>
      </c>
      <c r="BE75" s="13"/>
      <c r="BF75" s="26"/>
      <c r="BG75" s="27">
        <f t="shared" si="24"/>
        <v>0</v>
      </c>
      <c r="BH75" s="13"/>
      <c r="BI75" s="26">
        <f t="shared" si="35"/>
        <v>0</v>
      </c>
      <c r="BJ75" s="27">
        <f t="shared" si="25"/>
        <v>0</v>
      </c>
      <c r="BL75" s="42"/>
    </row>
    <row r="76" spans="1:64" ht="14.5" outlineLevel="1" x14ac:dyDescent="0.35">
      <c r="A76" s="13"/>
      <c r="B76" s="340" t="s">
        <v>394</v>
      </c>
      <c r="C76" s="267"/>
      <c r="D76" s="329"/>
      <c r="E76" s="327"/>
      <c r="F76" s="323"/>
      <c r="G76" s="23"/>
      <c r="H76" s="30"/>
      <c r="I76" s="55"/>
      <c r="J76" s="201"/>
      <c r="K76" s="31"/>
      <c r="L76" s="205">
        <f t="shared" si="34"/>
        <v>0</v>
      </c>
      <c r="M76" s="38"/>
      <c r="N76" s="179"/>
      <c r="O76" s="179"/>
      <c r="P76" s="179"/>
      <c r="Q76" s="395" t="str">
        <f t="shared" si="10"/>
        <v>ok</v>
      </c>
      <c r="R76" s="179"/>
      <c r="S76" s="169"/>
      <c r="T76" s="178"/>
      <c r="U76" s="179"/>
      <c r="V76" s="169"/>
      <c r="W76" s="178"/>
      <c r="X76" s="179"/>
      <c r="Y76" s="169"/>
      <c r="Z76" s="178"/>
      <c r="AA76" s="179"/>
      <c r="AB76" s="169"/>
      <c r="AC76" s="178"/>
      <c r="AD76" s="179"/>
      <c r="AE76" s="169"/>
      <c r="AF76" s="178"/>
      <c r="AG76" s="179"/>
      <c r="AH76" s="169"/>
      <c r="AI76" s="178"/>
      <c r="AJ76" s="179"/>
      <c r="AK76" s="169"/>
      <c r="AL76" s="178"/>
      <c r="AM76" s="179"/>
      <c r="AN76" s="169"/>
      <c r="AO76" s="178"/>
      <c r="AP76" s="179"/>
      <c r="AQ76" s="169"/>
      <c r="AR76" s="178"/>
      <c r="AS76" s="179"/>
      <c r="AT76" s="169"/>
      <c r="AU76" s="178"/>
      <c r="AV76" s="179"/>
      <c r="AW76" s="169"/>
      <c r="AX76" s="178"/>
      <c r="AY76" s="179"/>
      <c r="AZ76" s="169"/>
      <c r="BA76" s="178"/>
      <c r="BB76" s="13"/>
      <c r="BC76" s="26"/>
      <c r="BD76" s="27">
        <f t="shared" si="4"/>
        <v>0</v>
      </c>
      <c r="BE76" s="13"/>
      <c r="BF76" s="26"/>
      <c r="BG76" s="27">
        <f t="shared" si="24"/>
        <v>0</v>
      </c>
      <c r="BH76" s="13"/>
      <c r="BI76" s="26">
        <f t="shared" si="35"/>
        <v>0</v>
      </c>
      <c r="BJ76" s="27">
        <f t="shared" si="25"/>
        <v>0</v>
      </c>
      <c r="BL76" s="41"/>
    </row>
    <row r="77" spans="1:64" ht="14.5" outlineLevel="1" x14ac:dyDescent="0.35">
      <c r="A77" s="13"/>
      <c r="B77" s="340" t="s">
        <v>395</v>
      </c>
      <c r="C77" s="267"/>
      <c r="D77" s="329"/>
      <c r="E77" s="327"/>
      <c r="F77" s="323"/>
      <c r="G77" s="23"/>
      <c r="H77" s="30"/>
      <c r="I77" s="55"/>
      <c r="J77" s="201"/>
      <c r="K77" s="31"/>
      <c r="L77" s="205">
        <f t="shared" si="34"/>
        <v>0</v>
      </c>
      <c r="M77" s="13"/>
      <c r="N77" s="179"/>
      <c r="O77" s="179"/>
      <c r="P77" s="179"/>
      <c r="Q77" s="395" t="str">
        <f t="shared" si="10"/>
        <v>ok</v>
      </c>
      <c r="R77" s="179"/>
      <c r="S77" s="169"/>
      <c r="T77" s="178"/>
      <c r="U77" s="179"/>
      <c r="V77" s="169"/>
      <c r="W77" s="178"/>
      <c r="X77" s="179"/>
      <c r="Y77" s="169"/>
      <c r="Z77" s="178"/>
      <c r="AA77" s="179"/>
      <c r="AB77" s="169"/>
      <c r="AC77" s="178"/>
      <c r="AD77" s="179"/>
      <c r="AE77" s="169"/>
      <c r="AF77" s="178"/>
      <c r="AG77" s="179"/>
      <c r="AH77" s="169"/>
      <c r="AI77" s="178"/>
      <c r="AJ77" s="179"/>
      <c r="AK77" s="169"/>
      <c r="AL77" s="178"/>
      <c r="AM77" s="179"/>
      <c r="AN77" s="169"/>
      <c r="AO77" s="178"/>
      <c r="AP77" s="179"/>
      <c r="AQ77" s="169"/>
      <c r="AR77" s="178"/>
      <c r="AS77" s="179"/>
      <c r="AT77" s="169"/>
      <c r="AU77" s="178"/>
      <c r="AV77" s="179"/>
      <c r="AW77" s="169"/>
      <c r="AX77" s="178"/>
      <c r="AY77" s="179"/>
      <c r="AZ77" s="169"/>
      <c r="BA77" s="178"/>
      <c r="BB77" s="13"/>
      <c r="BC77" s="26"/>
      <c r="BD77" s="27">
        <f t="shared" ref="BD77:BD124" si="36">IFERROR(BC77/L77,0)</f>
        <v>0</v>
      </c>
      <c r="BE77" s="13"/>
      <c r="BF77" s="26"/>
      <c r="BG77" s="27">
        <f t="shared" si="24"/>
        <v>0</v>
      </c>
      <c r="BH77" s="13"/>
      <c r="BI77" s="26">
        <f t="shared" si="35"/>
        <v>0</v>
      </c>
      <c r="BJ77" s="27">
        <f t="shared" si="25"/>
        <v>0</v>
      </c>
      <c r="BL77" s="42"/>
    </row>
    <row r="78" spans="1:64" ht="14.5" outlineLevel="1" x14ac:dyDescent="0.35">
      <c r="A78" s="13"/>
      <c r="B78" s="340" t="s">
        <v>396</v>
      </c>
      <c r="C78" s="267"/>
      <c r="D78" s="329"/>
      <c r="E78" s="327"/>
      <c r="F78" s="323"/>
      <c r="G78" s="23"/>
      <c r="H78" s="30"/>
      <c r="I78" s="55"/>
      <c r="J78" s="201"/>
      <c r="K78" s="31"/>
      <c r="L78" s="205">
        <f t="shared" si="34"/>
        <v>0</v>
      </c>
      <c r="M78" s="13"/>
      <c r="N78" s="179"/>
      <c r="O78" s="179"/>
      <c r="P78" s="179"/>
      <c r="Q78" s="395" t="str">
        <f t="shared" ref="Q78:Q124" si="37">IF((N78+O78+P78)=L78,"ok","Corriger la division")</f>
        <v>ok</v>
      </c>
      <c r="R78" s="179"/>
      <c r="S78" s="169"/>
      <c r="T78" s="178"/>
      <c r="U78" s="179"/>
      <c r="V78" s="169"/>
      <c r="W78" s="178"/>
      <c r="X78" s="179"/>
      <c r="Y78" s="169"/>
      <c r="Z78" s="178"/>
      <c r="AA78" s="179"/>
      <c r="AB78" s="169"/>
      <c r="AC78" s="178"/>
      <c r="AD78" s="179"/>
      <c r="AE78" s="169"/>
      <c r="AF78" s="178"/>
      <c r="AG78" s="179"/>
      <c r="AH78" s="169"/>
      <c r="AI78" s="178"/>
      <c r="AJ78" s="179"/>
      <c r="AK78" s="169"/>
      <c r="AL78" s="178"/>
      <c r="AM78" s="179"/>
      <c r="AN78" s="169"/>
      <c r="AO78" s="178"/>
      <c r="AP78" s="179"/>
      <c r="AQ78" s="169"/>
      <c r="AR78" s="178"/>
      <c r="AS78" s="179"/>
      <c r="AT78" s="169"/>
      <c r="AU78" s="178"/>
      <c r="AV78" s="179"/>
      <c r="AW78" s="169"/>
      <c r="AX78" s="178"/>
      <c r="AY78" s="179"/>
      <c r="AZ78" s="169"/>
      <c r="BA78" s="178"/>
      <c r="BB78" s="13"/>
      <c r="BC78" s="26"/>
      <c r="BD78" s="27">
        <f t="shared" si="36"/>
        <v>0</v>
      </c>
      <c r="BE78" s="13"/>
      <c r="BF78" s="26"/>
      <c r="BG78" s="27">
        <f t="shared" si="24"/>
        <v>0</v>
      </c>
      <c r="BH78" s="13"/>
      <c r="BI78" s="26">
        <f t="shared" si="35"/>
        <v>0</v>
      </c>
      <c r="BJ78" s="27">
        <f t="shared" si="25"/>
        <v>0</v>
      </c>
      <c r="BL78" s="42"/>
    </row>
    <row r="79" spans="1:64" ht="14.5" outlineLevel="1" x14ac:dyDescent="0.35">
      <c r="A79" s="13"/>
      <c r="B79" s="340" t="s">
        <v>397</v>
      </c>
      <c r="C79" s="267"/>
      <c r="D79" s="329"/>
      <c r="E79" s="327"/>
      <c r="F79" s="323"/>
      <c r="G79" s="23"/>
      <c r="H79" s="30"/>
      <c r="I79" s="55"/>
      <c r="J79" s="201"/>
      <c r="K79" s="31"/>
      <c r="L79" s="205">
        <f t="shared" si="34"/>
        <v>0</v>
      </c>
      <c r="M79" s="13"/>
      <c r="N79" s="179"/>
      <c r="O79" s="179"/>
      <c r="P79" s="179"/>
      <c r="Q79" s="395" t="str">
        <f t="shared" si="37"/>
        <v>ok</v>
      </c>
      <c r="R79" s="179"/>
      <c r="S79" s="169"/>
      <c r="T79" s="178"/>
      <c r="U79" s="179"/>
      <c r="V79" s="169"/>
      <c r="W79" s="178"/>
      <c r="X79" s="179"/>
      <c r="Y79" s="169"/>
      <c r="Z79" s="178"/>
      <c r="AA79" s="179"/>
      <c r="AB79" s="169"/>
      <c r="AC79" s="178"/>
      <c r="AD79" s="179"/>
      <c r="AE79" s="169"/>
      <c r="AF79" s="178"/>
      <c r="AG79" s="179"/>
      <c r="AH79" s="169"/>
      <c r="AI79" s="178"/>
      <c r="AJ79" s="179"/>
      <c r="AK79" s="169"/>
      <c r="AL79" s="178"/>
      <c r="AM79" s="179"/>
      <c r="AN79" s="169"/>
      <c r="AO79" s="178"/>
      <c r="AP79" s="179"/>
      <c r="AQ79" s="169"/>
      <c r="AR79" s="178"/>
      <c r="AS79" s="179"/>
      <c r="AT79" s="169"/>
      <c r="AU79" s="178"/>
      <c r="AV79" s="179"/>
      <c r="AW79" s="169"/>
      <c r="AX79" s="178"/>
      <c r="AY79" s="179"/>
      <c r="AZ79" s="169"/>
      <c r="BA79" s="178"/>
      <c r="BB79" s="13"/>
      <c r="BC79" s="26"/>
      <c r="BD79" s="27">
        <f t="shared" si="36"/>
        <v>0</v>
      </c>
      <c r="BE79" s="13"/>
      <c r="BF79" s="26"/>
      <c r="BG79" s="27">
        <f t="shared" si="24"/>
        <v>0</v>
      </c>
      <c r="BH79" s="13"/>
      <c r="BI79" s="26">
        <f t="shared" si="35"/>
        <v>0</v>
      </c>
      <c r="BJ79" s="27">
        <f t="shared" si="25"/>
        <v>0</v>
      </c>
      <c r="BL79" s="41"/>
    </row>
    <row r="80" spans="1:64" outlineLevel="1" thickBot="1" x14ac:dyDescent="0.4">
      <c r="A80" s="13"/>
      <c r="B80" s="340" t="s">
        <v>398</v>
      </c>
      <c r="C80" s="328"/>
      <c r="D80" s="329"/>
      <c r="E80" s="333"/>
      <c r="F80" s="324"/>
      <c r="G80" s="303"/>
      <c r="H80" s="307"/>
      <c r="I80" s="308"/>
      <c r="J80" s="309"/>
      <c r="K80" s="310"/>
      <c r="L80" s="205">
        <f t="shared" si="34"/>
        <v>0</v>
      </c>
      <c r="M80" s="13"/>
      <c r="N80" s="179"/>
      <c r="O80" s="179"/>
      <c r="P80" s="179"/>
      <c r="Q80" s="395" t="str">
        <f t="shared" si="37"/>
        <v>ok</v>
      </c>
      <c r="R80" s="179"/>
      <c r="S80" s="169"/>
      <c r="T80" s="178"/>
      <c r="U80" s="179"/>
      <c r="V80" s="169"/>
      <c r="W80" s="178"/>
      <c r="X80" s="179"/>
      <c r="Y80" s="169"/>
      <c r="Z80" s="178"/>
      <c r="AA80" s="179"/>
      <c r="AB80" s="169"/>
      <c r="AC80" s="178"/>
      <c r="AD80" s="179"/>
      <c r="AE80" s="169"/>
      <c r="AF80" s="178"/>
      <c r="AG80" s="179"/>
      <c r="AH80" s="169"/>
      <c r="AI80" s="178"/>
      <c r="AJ80" s="179"/>
      <c r="AK80" s="169"/>
      <c r="AL80" s="178"/>
      <c r="AM80" s="179"/>
      <c r="AN80" s="169"/>
      <c r="AO80" s="178"/>
      <c r="AP80" s="179"/>
      <c r="AQ80" s="169"/>
      <c r="AR80" s="178"/>
      <c r="AS80" s="179"/>
      <c r="AT80" s="169"/>
      <c r="AU80" s="178"/>
      <c r="AV80" s="179"/>
      <c r="AW80" s="169"/>
      <c r="AX80" s="178"/>
      <c r="AY80" s="179"/>
      <c r="AZ80" s="169"/>
      <c r="BA80" s="178"/>
      <c r="BB80" s="13"/>
      <c r="BC80" s="26"/>
      <c r="BD80" s="27">
        <f t="shared" si="36"/>
        <v>0</v>
      </c>
      <c r="BE80" s="13"/>
      <c r="BF80" s="26"/>
      <c r="BG80" s="27">
        <f t="shared" si="24"/>
        <v>0</v>
      </c>
      <c r="BH80" s="13"/>
      <c r="BI80" s="26">
        <f t="shared" si="35"/>
        <v>0</v>
      </c>
      <c r="BJ80" s="27">
        <f t="shared" si="25"/>
        <v>0</v>
      </c>
      <c r="BL80" s="42"/>
    </row>
    <row r="81" spans="1:64" ht="15" customHeight="1" thickBot="1" x14ac:dyDescent="0.4">
      <c r="A81" s="13"/>
      <c r="B81" s="388" t="s">
        <v>311</v>
      </c>
      <c r="C81" s="387"/>
      <c r="D81" s="387"/>
      <c r="E81" s="387"/>
      <c r="F81" s="387"/>
      <c r="G81" s="387"/>
      <c r="H81" s="387"/>
      <c r="I81" s="387"/>
      <c r="J81" s="387"/>
      <c r="K81" s="387"/>
      <c r="L81" s="348">
        <f>SUM(L82:L91)</f>
        <v>0</v>
      </c>
      <c r="M81" s="20"/>
      <c r="N81" s="348">
        <f t="shared" ref="N81:P81" si="38">SUM(N82:N91)</f>
        <v>0</v>
      </c>
      <c r="O81" s="348">
        <f t="shared" si="38"/>
        <v>0</v>
      </c>
      <c r="P81" s="348">
        <f t="shared" si="38"/>
        <v>0</v>
      </c>
      <c r="Q81" s="395" t="str">
        <f t="shared" si="37"/>
        <v>ok</v>
      </c>
      <c r="R81" s="175">
        <f t="shared" ref="R81:BA81" si="39">SUM(R82:R91)</f>
        <v>0</v>
      </c>
      <c r="S81" s="166">
        <f t="shared" si="39"/>
        <v>0</v>
      </c>
      <c r="T81" s="176">
        <f t="shared" si="39"/>
        <v>0</v>
      </c>
      <c r="U81" s="175">
        <f t="shared" si="39"/>
        <v>0</v>
      </c>
      <c r="V81" s="166">
        <f t="shared" si="39"/>
        <v>0</v>
      </c>
      <c r="W81" s="176">
        <f t="shared" si="39"/>
        <v>0</v>
      </c>
      <c r="X81" s="175">
        <f t="shared" si="39"/>
        <v>0</v>
      </c>
      <c r="Y81" s="166">
        <f t="shared" si="39"/>
        <v>0</v>
      </c>
      <c r="Z81" s="176">
        <f t="shared" si="39"/>
        <v>0</v>
      </c>
      <c r="AA81" s="175">
        <f t="shared" si="39"/>
        <v>0</v>
      </c>
      <c r="AB81" s="166">
        <f t="shared" si="39"/>
        <v>0</v>
      </c>
      <c r="AC81" s="176">
        <f t="shared" si="39"/>
        <v>0</v>
      </c>
      <c r="AD81" s="175">
        <f t="shared" si="39"/>
        <v>0</v>
      </c>
      <c r="AE81" s="166">
        <f t="shared" si="39"/>
        <v>0</v>
      </c>
      <c r="AF81" s="176">
        <f t="shared" si="39"/>
        <v>0</v>
      </c>
      <c r="AG81" s="175">
        <f t="shared" si="39"/>
        <v>0</v>
      </c>
      <c r="AH81" s="166">
        <f t="shared" si="39"/>
        <v>0</v>
      </c>
      <c r="AI81" s="176">
        <f t="shared" si="39"/>
        <v>0</v>
      </c>
      <c r="AJ81" s="175">
        <f t="shared" si="39"/>
        <v>0</v>
      </c>
      <c r="AK81" s="166">
        <f t="shared" si="39"/>
        <v>0</v>
      </c>
      <c r="AL81" s="176">
        <f t="shared" si="39"/>
        <v>0</v>
      </c>
      <c r="AM81" s="175">
        <f t="shared" si="39"/>
        <v>0</v>
      </c>
      <c r="AN81" s="166">
        <f t="shared" si="39"/>
        <v>0</v>
      </c>
      <c r="AO81" s="176">
        <f t="shared" si="39"/>
        <v>0</v>
      </c>
      <c r="AP81" s="175">
        <f t="shared" si="39"/>
        <v>0</v>
      </c>
      <c r="AQ81" s="166">
        <f t="shared" si="39"/>
        <v>0</v>
      </c>
      <c r="AR81" s="176">
        <f t="shared" si="39"/>
        <v>0</v>
      </c>
      <c r="AS81" s="175">
        <f t="shared" si="39"/>
        <v>0</v>
      </c>
      <c r="AT81" s="166">
        <f t="shared" si="39"/>
        <v>0</v>
      </c>
      <c r="AU81" s="176">
        <f t="shared" si="39"/>
        <v>0</v>
      </c>
      <c r="AV81" s="175">
        <f t="shared" si="39"/>
        <v>0</v>
      </c>
      <c r="AW81" s="166">
        <f t="shared" si="39"/>
        <v>0</v>
      </c>
      <c r="AX81" s="176">
        <f t="shared" si="39"/>
        <v>0</v>
      </c>
      <c r="AY81" s="175">
        <f t="shared" si="39"/>
        <v>0</v>
      </c>
      <c r="AZ81" s="166">
        <f t="shared" si="39"/>
        <v>0</v>
      </c>
      <c r="BA81" s="176">
        <f t="shared" si="39"/>
        <v>0</v>
      </c>
      <c r="BB81" s="13"/>
      <c r="BC81" s="21">
        <f>SUM(BC82:BC91)</f>
        <v>0</v>
      </c>
      <c r="BD81" s="22">
        <f t="shared" si="36"/>
        <v>0</v>
      </c>
      <c r="BE81" s="13"/>
      <c r="BF81" s="21">
        <f>SUM(BF82:BF91)</f>
        <v>0</v>
      </c>
      <c r="BG81" s="22">
        <f>IFERROR(BF81/L81,0)</f>
        <v>0</v>
      </c>
      <c r="BH81" s="13"/>
      <c r="BI81" s="21">
        <f>SUM(BI82:BI91)</f>
        <v>0</v>
      </c>
      <c r="BJ81" s="22">
        <f>IFERROR(BI81/L81,0)</f>
        <v>0</v>
      </c>
      <c r="BL81" s="40"/>
    </row>
    <row r="82" spans="1:64" ht="14.5" x14ac:dyDescent="0.35">
      <c r="A82" s="13"/>
      <c r="B82" s="340" t="s">
        <v>399</v>
      </c>
      <c r="C82" s="329"/>
      <c r="D82" s="329"/>
      <c r="E82" s="329"/>
      <c r="F82" s="325"/>
      <c r="G82" s="302"/>
      <c r="H82" s="30"/>
      <c r="I82" s="302"/>
      <c r="J82" s="201"/>
      <c r="K82" s="204"/>
      <c r="L82" s="205">
        <f t="shared" ref="L82:L91" si="40">F82*H82*J82*K82</f>
        <v>0</v>
      </c>
      <c r="M82" s="38"/>
      <c r="N82" s="177"/>
      <c r="O82" s="177"/>
      <c r="P82" s="177"/>
      <c r="Q82" s="395" t="str">
        <f t="shared" si="37"/>
        <v>ok</v>
      </c>
      <c r="R82" s="177"/>
      <c r="S82" s="169"/>
      <c r="T82" s="178"/>
      <c r="U82" s="177"/>
      <c r="V82" s="169"/>
      <c r="W82" s="178"/>
      <c r="X82" s="177"/>
      <c r="Y82" s="169"/>
      <c r="Z82" s="178"/>
      <c r="AA82" s="177"/>
      <c r="AB82" s="169"/>
      <c r="AC82" s="178"/>
      <c r="AD82" s="177"/>
      <c r="AE82" s="169"/>
      <c r="AF82" s="178"/>
      <c r="AG82" s="177"/>
      <c r="AH82" s="169"/>
      <c r="AI82" s="178"/>
      <c r="AJ82" s="177"/>
      <c r="AK82" s="169"/>
      <c r="AL82" s="178"/>
      <c r="AM82" s="177"/>
      <c r="AN82" s="169"/>
      <c r="AO82" s="178"/>
      <c r="AP82" s="177"/>
      <c r="AQ82" s="169"/>
      <c r="AR82" s="178"/>
      <c r="AS82" s="177"/>
      <c r="AT82" s="169"/>
      <c r="AU82" s="178"/>
      <c r="AV82" s="177"/>
      <c r="AW82" s="169"/>
      <c r="AX82" s="178"/>
      <c r="AY82" s="177"/>
      <c r="AZ82" s="169"/>
      <c r="BA82" s="178"/>
      <c r="BB82" s="13"/>
      <c r="BC82" s="26"/>
      <c r="BD82" s="27">
        <f t="shared" si="36"/>
        <v>0</v>
      </c>
      <c r="BE82" s="13"/>
      <c r="BF82" s="26"/>
      <c r="BG82" s="27">
        <f t="shared" ref="BG82:BG91" si="41">IFERROR(BF82/L82,0)</f>
        <v>0</v>
      </c>
      <c r="BH82" s="13"/>
      <c r="BI82" s="26">
        <f t="shared" ref="BI82:BI91" si="42">BC82+BF82</f>
        <v>0</v>
      </c>
      <c r="BJ82" s="27">
        <f t="shared" ref="BJ82:BJ91" si="43">IFERROR(BI82/L82,0)</f>
        <v>0</v>
      </c>
      <c r="BL82" s="43"/>
    </row>
    <row r="83" spans="1:64" ht="14.5" x14ac:dyDescent="0.35">
      <c r="A83" s="13"/>
      <c r="B83" s="340" t="s">
        <v>400</v>
      </c>
      <c r="C83" s="328"/>
      <c r="D83" s="329"/>
      <c r="E83" s="328"/>
      <c r="F83" s="326"/>
      <c r="G83" s="303"/>
      <c r="H83" s="307"/>
      <c r="I83" s="303"/>
      <c r="J83" s="309"/>
      <c r="K83" s="305"/>
      <c r="L83" s="205">
        <f t="shared" si="40"/>
        <v>0</v>
      </c>
      <c r="M83" s="13"/>
      <c r="N83" s="177"/>
      <c r="O83" s="177"/>
      <c r="P83" s="177"/>
      <c r="Q83" s="395" t="str">
        <f t="shared" si="37"/>
        <v>ok</v>
      </c>
      <c r="R83" s="177"/>
      <c r="S83" s="169"/>
      <c r="T83" s="178"/>
      <c r="U83" s="177"/>
      <c r="V83" s="169"/>
      <c r="W83" s="178"/>
      <c r="X83" s="177"/>
      <c r="Y83" s="169"/>
      <c r="Z83" s="178"/>
      <c r="AA83" s="177"/>
      <c r="AB83" s="169"/>
      <c r="AC83" s="178"/>
      <c r="AD83" s="177"/>
      <c r="AE83" s="169"/>
      <c r="AF83" s="178"/>
      <c r="AG83" s="177"/>
      <c r="AH83" s="169"/>
      <c r="AI83" s="178"/>
      <c r="AJ83" s="177"/>
      <c r="AK83" s="169"/>
      <c r="AL83" s="178"/>
      <c r="AM83" s="177"/>
      <c r="AN83" s="169"/>
      <c r="AO83" s="178"/>
      <c r="AP83" s="177"/>
      <c r="AQ83" s="169"/>
      <c r="AR83" s="178"/>
      <c r="AS83" s="177"/>
      <c r="AT83" s="169"/>
      <c r="AU83" s="178"/>
      <c r="AV83" s="177"/>
      <c r="AW83" s="169"/>
      <c r="AX83" s="178"/>
      <c r="AY83" s="177"/>
      <c r="AZ83" s="169"/>
      <c r="BA83" s="178"/>
      <c r="BB83" s="13"/>
      <c r="BC83" s="26"/>
      <c r="BD83" s="27">
        <f t="shared" si="36"/>
        <v>0</v>
      </c>
      <c r="BE83" s="13"/>
      <c r="BF83" s="26"/>
      <c r="BG83" s="27">
        <f t="shared" si="41"/>
        <v>0</v>
      </c>
      <c r="BH83" s="13"/>
      <c r="BI83" s="26">
        <f t="shared" si="42"/>
        <v>0</v>
      </c>
      <c r="BJ83" s="27">
        <f t="shared" si="43"/>
        <v>0</v>
      </c>
      <c r="BL83" s="57"/>
    </row>
    <row r="84" spans="1:64" ht="14.5" outlineLevel="1" x14ac:dyDescent="0.35">
      <c r="A84" s="13"/>
      <c r="B84" s="340" t="s">
        <v>401</v>
      </c>
      <c r="C84" s="334"/>
      <c r="D84" s="329"/>
      <c r="E84" s="334"/>
      <c r="F84" s="335"/>
      <c r="G84" s="336"/>
      <c r="H84" s="337"/>
      <c r="I84" s="336"/>
      <c r="J84" s="338"/>
      <c r="K84" s="339"/>
      <c r="L84" s="205">
        <f t="shared" si="40"/>
        <v>0</v>
      </c>
      <c r="M84" s="13"/>
      <c r="N84" s="177"/>
      <c r="O84" s="177"/>
      <c r="P84" s="177"/>
      <c r="Q84" s="395" t="str">
        <f t="shared" si="37"/>
        <v>ok</v>
      </c>
      <c r="R84" s="177"/>
      <c r="S84" s="169"/>
      <c r="T84" s="178"/>
      <c r="U84" s="177"/>
      <c r="V84" s="169"/>
      <c r="W84" s="178"/>
      <c r="X84" s="177"/>
      <c r="Y84" s="169"/>
      <c r="Z84" s="178"/>
      <c r="AA84" s="177"/>
      <c r="AB84" s="169"/>
      <c r="AC84" s="178"/>
      <c r="AD84" s="177"/>
      <c r="AE84" s="169"/>
      <c r="AF84" s="178"/>
      <c r="AG84" s="177"/>
      <c r="AH84" s="169"/>
      <c r="AI84" s="178"/>
      <c r="AJ84" s="177"/>
      <c r="AK84" s="169"/>
      <c r="AL84" s="178"/>
      <c r="AM84" s="177"/>
      <c r="AN84" s="169"/>
      <c r="AO84" s="178"/>
      <c r="AP84" s="177"/>
      <c r="AQ84" s="169"/>
      <c r="AR84" s="178"/>
      <c r="AS84" s="177"/>
      <c r="AT84" s="169"/>
      <c r="AU84" s="178"/>
      <c r="AV84" s="177"/>
      <c r="AW84" s="169"/>
      <c r="AX84" s="178"/>
      <c r="AY84" s="177"/>
      <c r="AZ84" s="169"/>
      <c r="BA84" s="178"/>
      <c r="BB84" s="13"/>
      <c r="BC84" s="26"/>
      <c r="BD84" s="27">
        <f t="shared" si="36"/>
        <v>0</v>
      </c>
      <c r="BE84" s="13"/>
      <c r="BF84" s="26"/>
      <c r="BG84" s="27">
        <f t="shared" si="41"/>
        <v>0</v>
      </c>
      <c r="BH84" s="13"/>
      <c r="BI84" s="26">
        <f t="shared" si="42"/>
        <v>0</v>
      </c>
      <c r="BJ84" s="27">
        <f t="shared" si="43"/>
        <v>0</v>
      </c>
      <c r="BL84" s="57"/>
    </row>
    <row r="85" spans="1:64" ht="14.5" outlineLevel="1" x14ac:dyDescent="0.35">
      <c r="A85" s="13"/>
      <c r="B85" s="340" t="s">
        <v>402</v>
      </c>
      <c r="C85" s="267"/>
      <c r="D85" s="329"/>
      <c r="E85" s="267"/>
      <c r="F85" s="319"/>
      <c r="G85" s="23"/>
      <c r="H85" s="30"/>
      <c r="I85" s="23"/>
      <c r="J85" s="201"/>
      <c r="K85" s="24"/>
      <c r="L85" s="205">
        <f t="shared" si="40"/>
        <v>0</v>
      </c>
      <c r="M85" s="13"/>
      <c r="N85" s="177"/>
      <c r="O85" s="177"/>
      <c r="P85" s="177"/>
      <c r="Q85" s="395" t="str">
        <f t="shared" si="37"/>
        <v>ok</v>
      </c>
      <c r="R85" s="177"/>
      <c r="S85" s="169"/>
      <c r="T85" s="178"/>
      <c r="U85" s="177"/>
      <c r="V85" s="169"/>
      <c r="W85" s="178"/>
      <c r="X85" s="177"/>
      <c r="Y85" s="169"/>
      <c r="Z85" s="178"/>
      <c r="AA85" s="177"/>
      <c r="AB85" s="169"/>
      <c r="AC85" s="178"/>
      <c r="AD85" s="177"/>
      <c r="AE85" s="169"/>
      <c r="AF85" s="178"/>
      <c r="AG85" s="177"/>
      <c r="AH85" s="169"/>
      <c r="AI85" s="178"/>
      <c r="AJ85" s="177"/>
      <c r="AK85" s="169"/>
      <c r="AL85" s="178"/>
      <c r="AM85" s="177"/>
      <c r="AN85" s="169"/>
      <c r="AO85" s="178"/>
      <c r="AP85" s="177"/>
      <c r="AQ85" s="169"/>
      <c r="AR85" s="178"/>
      <c r="AS85" s="177"/>
      <c r="AT85" s="169"/>
      <c r="AU85" s="178"/>
      <c r="AV85" s="177"/>
      <c r="AW85" s="169"/>
      <c r="AX85" s="178"/>
      <c r="AY85" s="177"/>
      <c r="AZ85" s="169"/>
      <c r="BA85" s="178"/>
      <c r="BB85" s="13"/>
      <c r="BC85" s="26"/>
      <c r="BD85" s="27">
        <f t="shared" si="36"/>
        <v>0</v>
      </c>
      <c r="BE85" s="13"/>
      <c r="BF85" s="26"/>
      <c r="BG85" s="27">
        <f t="shared" si="41"/>
        <v>0</v>
      </c>
      <c r="BH85" s="13"/>
      <c r="BI85" s="26">
        <f t="shared" si="42"/>
        <v>0</v>
      </c>
      <c r="BJ85" s="27">
        <f t="shared" si="43"/>
        <v>0</v>
      </c>
      <c r="BL85" s="43"/>
    </row>
    <row r="86" spans="1:64" ht="14.5" outlineLevel="1" x14ac:dyDescent="0.35">
      <c r="A86" s="13"/>
      <c r="B86" s="340" t="s">
        <v>403</v>
      </c>
      <c r="C86" s="267"/>
      <c r="D86" s="329"/>
      <c r="E86" s="267"/>
      <c r="F86" s="319"/>
      <c r="G86" s="23"/>
      <c r="H86" s="30"/>
      <c r="I86" s="23"/>
      <c r="J86" s="201"/>
      <c r="K86" s="24"/>
      <c r="L86" s="205">
        <f t="shared" si="40"/>
        <v>0</v>
      </c>
      <c r="M86" s="13"/>
      <c r="N86" s="177"/>
      <c r="O86" s="177"/>
      <c r="P86" s="177"/>
      <c r="Q86" s="395" t="str">
        <f t="shared" si="37"/>
        <v>ok</v>
      </c>
      <c r="R86" s="177"/>
      <c r="S86" s="169"/>
      <c r="T86" s="178"/>
      <c r="U86" s="177"/>
      <c r="V86" s="169"/>
      <c r="W86" s="178"/>
      <c r="X86" s="177"/>
      <c r="Y86" s="169"/>
      <c r="Z86" s="178"/>
      <c r="AA86" s="177"/>
      <c r="AB86" s="169"/>
      <c r="AC86" s="178"/>
      <c r="AD86" s="177"/>
      <c r="AE86" s="169"/>
      <c r="AF86" s="178"/>
      <c r="AG86" s="177"/>
      <c r="AH86" s="169"/>
      <c r="AI86" s="178"/>
      <c r="AJ86" s="177"/>
      <c r="AK86" s="169"/>
      <c r="AL86" s="178"/>
      <c r="AM86" s="177"/>
      <c r="AN86" s="169"/>
      <c r="AO86" s="178"/>
      <c r="AP86" s="177"/>
      <c r="AQ86" s="169"/>
      <c r="AR86" s="178"/>
      <c r="AS86" s="177"/>
      <c r="AT86" s="169"/>
      <c r="AU86" s="178"/>
      <c r="AV86" s="177"/>
      <c r="AW86" s="169"/>
      <c r="AX86" s="178"/>
      <c r="AY86" s="177"/>
      <c r="AZ86" s="169"/>
      <c r="BA86" s="178"/>
      <c r="BB86" s="13"/>
      <c r="BC86" s="26"/>
      <c r="BD86" s="27">
        <f t="shared" si="36"/>
        <v>0</v>
      </c>
      <c r="BE86" s="13"/>
      <c r="BF86" s="26"/>
      <c r="BG86" s="27">
        <f t="shared" si="41"/>
        <v>0</v>
      </c>
      <c r="BH86" s="13"/>
      <c r="BI86" s="26">
        <f t="shared" si="42"/>
        <v>0</v>
      </c>
      <c r="BJ86" s="27">
        <f t="shared" si="43"/>
        <v>0</v>
      </c>
      <c r="BL86" s="43"/>
    </row>
    <row r="87" spans="1:64" ht="14.5" outlineLevel="1" x14ac:dyDescent="0.35">
      <c r="A87" s="13"/>
      <c r="B87" s="340" t="s">
        <v>404</v>
      </c>
      <c r="C87" s="267"/>
      <c r="D87" s="329"/>
      <c r="E87" s="267"/>
      <c r="F87" s="319"/>
      <c r="G87" s="23"/>
      <c r="H87" s="30"/>
      <c r="I87" s="23"/>
      <c r="J87" s="201"/>
      <c r="K87" s="24"/>
      <c r="L87" s="205">
        <f t="shared" si="40"/>
        <v>0</v>
      </c>
      <c r="M87" s="13"/>
      <c r="N87" s="177"/>
      <c r="O87" s="177"/>
      <c r="P87" s="177"/>
      <c r="Q87" s="395" t="str">
        <f t="shared" si="37"/>
        <v>ok</v>
      </c>
      <c r="R87" s="177"/>
      <c r="S87" s="169"/>
      <c r="T87" s="178"/>
      <c r="U87" s="177"/>
      <c r="V87" s="169"/>
      <c r="W87" s="178"/>
      <c r="X87" s="177"/>
      <c r="Y87" s="169"/>
      <c r="Z87" s="178"/>
      <c r="AA87" s="177"/>
      <c r="AB87" s="169"/>
      <c r="AC87" s="178"/>
      <c r="AD87" s="177"/>
      <c r="AE87" s="169"/>
      <c r="AF87" s="178"/>
      <c r="AG87" s="177"/>
      <c r="AH87" s="169"/>
      <c r="AI87" s="178"/>
      <c r="AJ87" s="177"/>
      <c r="AK87" s="169"/>
      <c r="AL87" s="178"/>
      <c r="AM87" s="177"/>
      <c r="AN87" s="169"/>
      <c r="AO87" s="178"/>
      <c r="AP87" s="177"/>
      <c r="AQ87" s="169"/>
      <c r="AR87" s="178"/>
      <c r="AS87" s="177"/>
      <c r="AT87" s="169"/>
      <c r="AU87" s="178"/>
      <c r="AV87" s="177"/>
      <c r="AW87" s="169"/>
      <c r="AX87" s="178"/>
      <c r="AY87" s="177"/>
      <c r="AZ87" s="169"/>
      <c r="BA87" s="178"/>
      <c r="BB87" s="13"/>
      <c r="BC87" s="26"/>
      <c r="BD87" s="27">
        <f t="shared" si="36"/>
        <v>0</v>
      </c>
      <c r="BE87" s="13"/>
      <c r="BF87" s="26"/>
      <c r="BG87" s="27">
        <f t="shared" si="41"/>
        <v>0</v>
      </c>
      <c r="BH87" s="13"/>
      <c r="BI87" s="26">
        <f t="shared" si="42"/>
        <v>0</v>
      </c>
      <c r="BJ87" s="27">
        <f t="shared" si="43"/>
        <v>0</v>
      </c>
      <c r="BL87" s="57"/>
    </row>
    <row r="88" spans="1:64" ht="14.5" outlineLevel="1" x14ac:dyDescent="0.35">
      <c r="A88" s="13"/>
      <c r="B88" s="340" t="s">
        <v>405</v>
      </c>
      <c r="C88" s="267"/>
      <c r="D88" s="329"/>
      <c r="E88" s="267"/>
      <c r="F88" s="319"/>
      <c r="G88" s="23"/>
      <c r="H88" s="30"/>
      <c r="I88" s="23"/>
      <c r="J88" s="201"/>
      <c r="K88" s="24"/>
      <c r="L88" s="205">
        <f t="shared" si="40"/>
        <v>0</v>
      </c>
      <c r="M88" s="13"/>
      <c r="N88" s="177"/>
      <c r="O88" s="177"/>
      <c r="P88" s="177"/>
      <c r="Q88" s="395" t="str">
        <f t="shared" si="37"/>
        <v>ok</v>
      </c>
      <c r="R88" s="177"/>
      <c r="S88" s="169"/>
      <c r="T88" s="178"/>
      <c r="U88" s="177"/>
      <c r="V88" s="169"/>
      <c r="W88" s="178"/>
      <c r="X88" s="177"/>
      <c r="Y88" s="169"/>
      <c r="Z88" s="178"/>
      <c r="AA88" s="177"/>
      <c r="AB88" s="169"/>
      <c r="AC88" s="178"/>
      <c r="AD88" s="177"/>
      <c r="AE88" s="169"/>
      <c r="AF88" s="178"/>
      <c r="AG88" s="177"/>
      <c r="AH88" s="169"/>
      <c r="AI88" s="178"/>
      <c r="AJ88" s="177"/>
      <c r="AK88" s="169"/>
      <c r="AL88" s="178"/>
      <c r="AM88" s="177"/>
      <c r="AN88" s="169"/>
      <c r="AO88" s="178"/>
      <c r="AP88" s="177"/>
      <c r="AQ88" s="169"/>
      <c r="AR88" s="178"/>
      <c r="AS88" s="177"/>
      <c r="AT88" s="169"/>
      <c r="AU88" s="178"/>
      <c r="AV88" s="177"/>
      <c r="AW88" s="169"/>
      <c r="AX88" s="178"/>
      <c r="AY88" s="177"/>
      <c r="AZ88" s="169"/>
      <c r="BA88" s="178"/>
      <c r="BB88" s="13"/>
      <c r="BC88" s="26"/>
      <c r="BD88" s="27">
        <f t="shared" si="36"/>
        <v>0</v>
      </c>
      <c r="BE88" s="13"/>
      <c r="BF88" s="26"/>
      <c r="BG88" s="27">
        <f t="shared" si="41"/>
        <v>0</v>
      </c>
      <c r="BH88" s="13"/>
      <c r="BI88" s="26">
        <f t="shared" si="42"/>
        <v>0</v>
      </c>
      <c r="BJ88" s="27">
        <f t="shared" si="43"/>
        <v>0</v>
      </c>
      <c r="BL88" s="57"/>
    </row>
    <row r="89" spans="1:64" ht="14.5" outlineLevel="1" x14ac:dyDescent="0.35">
      <c r="A89" s="13"/>
      <c r="B89" s="340" t="s">
        <v>406</v>
      </c>
      <c r="C89" s="267"/>
      <c r="D89" s="329"/>
      <c r="E89" s="267"/>
      <c r="F89" s="319"/>
      <c r="G89" s="23"/>
      <c r="H89" s="30"/>
      <c r="I89" s="23"/>
      <c r="J89" s="201"/>
      <c r="K89" s="24"/>
      <c r="L89" s="205">
        <f t="shared" si="40"/>
        <v>0</v>
      </c>
      <c r="M89" s="13"/>
      <c r="N89" s="177"/>
      <c r="O89" s="177"/>
      <c r="P89" s="177"/>
      <c r="Q89" s="395" t="str">
        <f t="shared" si="37"/>
        <v>ok</v>
      </c>
      <c r="R89" s="177"/>
      <c r="S89" s="169"/>
      <c r="T89" s="178"/>
      <c r="U89" s="177"/>
      <c r="V89" s="169"/>
      <c r="W89" s="178"/>
      <c r="X89" s="177"/>
      <c r="Y89" s="169"/>
      <c r="Z89" s="178"/>
      <c r="AA89" s="177"/>
      <c r="AB89" s="169"/>
      <c r="AC89" s="178"/>
      <c r="AD89" s="177"/>
      <c r="AE89" s="169"/>
      <c r="AF89" s="178"/>
      <c r="AG89" s="177"/>
      <c r="AH89" s="169"/>
      <c r="AI89" s="178"/>
      <c r="AJ89" s="177"/>
      <c r="AK89" s="169"/>
      <c r="AL89" s="178"/>
      <c r="AM89" s="177"/>
      <c r="AN89" s="169"/>
      <c r="AO89" s="178"/>
      <c r="AP89" s="177"/>
      <c r="AQ89" s="169"/>
      <c r="AR89" s="178"/>
      <c r="AS89" s="177"/>
      <c r="AT89" s="169"/>
      <c r="AU89" s="178"/>
      <c r="AV89" s="177"/>
      <c r="AW89" s="169"/>
      <c r="AX89" s="178"/>
      <c r="AY89" s="177"/>
      <c r="AZ89" s="169"/>
      <c r="BA89" s="178"/>
      <c r="BB89" s="13"/>
      <c r="BC89" s="26"/>
      <c r="BD89" s="27">
        <f t="shared" si="36"/>
        <v>0</v>
      </c>
      <c r="BE89" s="13"/>
      <c r="BF89" s="26"/>
      <c r="BG89" s="27">
        <f t="shared" si="41"/>
        <v>0</v>
      </c>
      <c r="BH89" s="13"/>
      <c r="BI89" s="26">
        <f t="shared" si="42"/>
        <v>0</v>
      </c>
      <c r="BJ89" s="27">
        <f t="shared" si="43"/>
        <v>0</v>
      </c>
      <c r="BL89" s="43"/>
    </row>
    <row r="90" spans="1:64" ht="14.5" outlineLevel="1" x14ac:dyDescent="0.35">
      <c r="A90" s="13"/>
      <c r="B90" s="340" t="s">
        <v>407</v>
      </c>
      <c r="C90" s="267"/>
      <c r="D90" s="329"/>
      <c r="E90" s="267"/>
      <c r="F90" s="319"/>
      <c r="G90" s="23"/>
      <c r="H90" s="30"/>
      <c r="I90" s="23"/>
      <c r="J90" s="201"/>
      <c r="K90" s="24"/>
      <c r="L90" s="205">
        <f t="shared" si="40"/>
        <v>0</v>
      </c>
      <c r="M90" s="13"/>
      <c r="N90" s="177"/>
      <c r="O90" s="177"/>
      <c r="P90" s="177"/>
      <c r="Q90" s="395" t="str">
        <f t="shared" si="37"/>
        <v>ok</v>
      </c>
      <c r="R90" s="177"/>
      <c r="S90" s="169"/>
      <c r="T90" s="178"/>
      <c r="U90" s="177"/>
      <c r="V90" s="169"/>
      <c r="W90" s="178"/>
      <c r="X90" s="177"/>
      <c r="Y90" s="169"/>
      <c r="Z90" s="178"/>
      <c r="AA90" s="177"/>
      <c r="AB90" s="169"/>
      <c r="AC90" s="178"/>
      <c r="AD90" s="177"/>
      <c r="AE90" s="169"/>
      <c r="AF90" s="178"/>
      <c r="AG90" s="177"/>
      <c r="AH90" s="169"/>
      <c r="AI90" s="178"/>
      <c r="AJ90" s="177"/>
      <c r="AK90" s="169"/>
      <c r="AL90" s="178"/>
      <c r="AM90" s="177"/>
      <c r="AN90" s="169"/>
      <c r="AO90" s="178"/>
      <c r="AP90" s="177"/>
      <c r="AQ90" s="169"/>
      <c r="AR90" s="178"/>
      <c r="AS90" s="177"/>
      <c r="AT90" s="169"/>
      <c r="AU90" s="178"/>
      <c r="AV90" s="177"/>
      <c r="AW90" s="169"/>
      <c r="AX90" s="178"/>
      <c r="AY90" s="177"/>
      <c r="AZ90" s="169"/>
      <c r="BA90" s="178"/>
      <c r="BB90" s="13"/>
      <c r="BC90" s="26"/>
      <c r="BD90" s="27">
        <f t="shared" si="36"/>
        <v>0</v>
      </c>
      <c r="BE90" s="13"/>
      <c r="BF90" s="26"/>
      <c r="BG90" s="27">
        <f t="shared" si="41"/>
        <v>0</v>
      </c>
      <c r="BH90" s="13"/>
      <c r="BI90" s="26">
        <f t="shared" si="42"/>
        <v>0</v>
      </c>
      <c r="BJ90" s="27">
        <f t="shared" si="43"/>
        <v>0</v>
      </c>
      <c r="BL90" s="43"/>
    </row>
    <row r="91" spans="1:64" outlineLevel="1" thickBot="1" x14ac:dyDescent="0.4">
      <c r="A91" s="13"/>
      <c r="B91" s="340" t="s">
        <v>408</v>
      </c>
      <c r="C91" s="328"/>
      <c r="D91" s="329"/>
      <c r="E91" s="328"/>
      <c r="F91" s="326"/>
      <c r="G91" s="303"/>
      <c r="H91" s="307"/>
      <c r="I91" s="303"/>
      <c r="J91" s="309"/>
      <c r="K91" s="305"/>
      <c r="L91" s="205">
        <f t="shared" si="40"/>
        <v>0</v>
      </c>
      <c r="M91" s="13"/>
      <c r="N91" s="177"/>
      <c r="O91" s="177"/>
      <c r="P91" s="177"/>
      <c r="Q91" s="395" t="str">
        <f t="shared" si="37"/>
        <v>ok</v>
      </c>
      <c r="R91" s="177"/>
      <c r="S91" s="169"/>
      <c r="T91" s="178"/>
      <c r="U91" s="177"/>
      <c r="V91" s="169"/>
      <c r="W91" s="178"/>
      <c r="X91" s="177"/>
      <c r="Y91" s="169"/>
      <c r="Z91" s="178"/>
      <c r="AA91" s="177"/>
      <c r="AB91" s="169"/>
      <c r="AC91" s="178"/>
      <c r="AD91" s="177"/>
      <c r="AE91" s="169"/>
      <c r="AF91" s="178"/>
      <c r="AG91" s="177"/>
      <c r="AH91" s="169"/>
      <c r="AI91" s="178"/>
      <c r="AJ91" s="177"/>
      <c r="AK91" s="169"/>
      <c r="AL91" s="178"/>
      <c r="AM91" s="177"/>
      <c r="AN91" s="169"/>
      <c r="AO91" s="178"/>
      <c r="AP91" s="177"/>
      <c r="AQ91" s="169"/>
      <c r="AR91" s="178"/>
      <c r="AS91" s="177"/>
      <c r="AT91" s="169"/>
      <c r="AU91" s="178"/>
      <c r="AV91" s="177"/>
      <c r="AW91" s="169"/>
      <c r="AX91" s="178"/>
      <c r="AY91" s="177"/>
      <c r="AZ91" s="169"/>
      <c r="BA91" s="178"/>
      <c r="BB91" s="13"/>
      <c r="BC91" s="26"/>
      <c r="BD91" s="27">
        <f t="shared" si="36"/>
        <v>0</v>
      </c>
      <c r="BE91" s="13"/>
      <c r="BF91" s="26"/>
      <c r="BG91" s="27">
        <f t="shared" si="41"/>
        <v>0</v>
      </c>
      <c r="BH91" s="13"/>
      <c r="BI91" s="26">
        <f t="shared" si="42"/>
        <v>0</v>
      </c>
      <c r="BJ91" s="27">
        <f t="shared" si="43"/>
        <v>0</v>
      </c>
      <c r="BL91" s="57"/>
    </row>
    <row r="92" spans="1:64" ht="15" customHeight="1" thickBot="1" x14ac:dyDescent="0.4">
      <c r="A92" s="13"/>
      <c r="B92" s="388" t="s">
        <v>312</v>
      </c>
      <c r="C92" s="387"/>
      <c r="D92" s="387"/>
      <c r="E92" s="387"/>
      <c r="F92" s="387"/>
      <c r="G92" s="387"/>
      <c r="H92" s="387"/>
      <c r="I92" s="387"/>
      <c r="J92" s="387"/>
      <c r="K92" s="387"/>
      <c r="L92" s="348">
        <f>SUM(L93:L102)</f>
        <v>0</v>
      </c>
      <c r="M92" s="20"/>
      <c r="N92" s="348">
        <f t="shared" ref="N92:P92" si="44">SUM(N93:N102)</f>
        <v>0</v>
      </c>
      <c r="O92" s="348">
        <f t="shared" si="44"/>
        <v>0</v>
      </c>
      <c r="P92" s="348">
        <f t="shared" si="44"/>
        <v>0</v>
      </c>
      <c r="Q92" s="395" t="str">
        <f t="shared" si="37"/>
        <v>ok</v>
      </c>
      <c r="R92" s="175">
        <f t="shared" ref="R92:BA92" si="45">SUM(R93:R102)</f>
        <v>0</v>
      </c>
      <c r="S92" s="166">
        <f t="shared" si="45"/>
        <v>0</v>
      </c>
      <c r="T92" s="176">
        <f t="shared" si="45"/>
        <v>0</v>
      </c>
      <c r="U92" s="175">
        <f t="shared" si="45"/>
        <v>0</v>
      </c>
      <c r="V92" s="166">
        <f t="shared" si="45"/>
        <v>0</v>
      </c>
      <c r="W92" s="176">
        <f t="shared" si="45"/>
        <v>0</v>
      </c>
      <c r="X92" s="175">
        <f t="shared" si="45"/>
        <v>0</v>
      </c>
      <c r="Y92" s="166">
        <f t="shared" si="45"/>
        <v>0</v>
      </c>
      <c r="Z92" s="176">
        <f t="shared" si="45"/>
        <v>0</v>
      </c>
      <c r="AA92" s="175">
        <f t="shared" si="45"/>
        <v>0</v>
      </c>
      <c r="AB92" s="166">
        <f t="shared" si="45"/>
        <v>0</v>
      </c>
      <c r="AC92" s="176">
        <f t="shared" si="45"/>
        <v>0</v>
      </c>
      <c r="AD92" s="175">
        <f t="shared" si="45"/>
        <v>0</v>
      </c>
      <c r="AE92" s="166">
        <f t="shared" si="45"/>
        <v>0</v>
      </c>
      <c r="AF92" s="176">
        <f t="shared" si="45"/>
        <v>0</v>
      </c>
      <c r="AG92" s="175">
        <f t="shared" si="45"/>
        <v>0</v>
      </c>
      <c r="AH92" s="166">
        <f t="shared" si="45"/>
        <v>0</v>
      </c>
      <c r="AI92" s="176">
        <f t="shared" si="45"/>
        <v>0</v>
      </c>
      <c r="AJ92" s="175">
        <f t="shared" si="45"/>
        <v>0</v>
      </c>
      <c r="AK92" s="166">
        <f t="shared" si="45"/>
        <v>0</v>
      </c>
      <c r="AL92" s="176">
        <f t="shared" si="45"/>
        <v>0</v>
      </c>
      <c r="AM92" s="175">
        <f t="shared" si="45"/>
        <v>0</v>
      </c>
      <c r="AN92" s="166">
        <f t="shared" si="45"/>
        <v>0</v>
      </c>
      <c r="AO92" s="176">
        <f t="shared" si="45"/>
        <v>0</v>
      </c>
      <c r="AP92" s="175">
        <f t="shared" si="45"/>
        <v>0</v>
      </c>
      <c r="AQ92" s="166">
        <f t="shared" si="45"/>
        <v>0</v>
      </c>
      <c r="AR92" s="176">
        <f t="shared" si="45"/>
        <v>0</v>
      </c>
      <c r="AS92" s="175">
        <f t="shared" si="45"/>
        <v>0</v>
      </c>
      <c r="AT92" s="166">
        <f t="shared" si="45"/>
        <v>0</v>
      </c>
      <c r="AU92" s="176">
        <f t="shared" si="45"/>
        <v>0</v>
      </c>
      <c r="AV92" s="175">
        <f t="shared" si="45"/>
        <v>0</v>
      </c>
      <c r="AW92" s="166">
        <f t="shared" si="45"/>
        <v>0</v>
      </c>
      <c r="AX92" s="176">
        <f t="shared" si="45"/>
        <v>0</v>
      </c>
      <c r="AY92" s="175">
        <f t="shared" si="45"/>
        <v>0</v>
      </c>
      <c r="AZ92" s="166">
        <f t="shared" si="45"/>
        <v>0</v>
      </c>
      <c r="BA92" s="176">
        <f t="shared" si="45"/>
        <v>0</v>
      </c>
      <c r="BB92" s="13"/>
      <c r="BC92" s="21">
        <f>SUM(BC93:BC102)</f>
        <v>0</v>
      </c>
      <c r="BD92" s="22">
        <f t="shared" si="36"/>
        <v>0</v>
      </c>
      <c r="BE92" s="13"/>
      <c r="BF92" s="21">
        <f>SUM(BF93:BF102)</f>
        <v>0</v>
      </c>
      <c r="BG92" s="22">
        <f>IFERROR(BF92/L92,0)</f>
        <v>0</v>
      </c>
      <c r="BH92" s="13"/>
      <c r="BI92" s="21">
        <f>SUM(BI93:BI102)</f>
        <v>0</v>
      </c>
      <c r="BJ92" s="22">
        <f>IFERROR(BI92/L92,0)</f>
        <v>0</v>
      </c>
      <c r="BL92" s="40"/>
    </row>
    <row r="93" spans="1:64" ht="14.5" x14ac:dyDescent="0.35">
      <c r="A93" s="13"/>
      <c r="B93" s="340" t="s">
        <v>409</v>
      </c>
      <c r="C93" s="329"/>
      <c r="D93" s="329"/>
      <c r="E93" s="329"/>
      <c r="F93" s="325"/>
      <c r="G93" s="302"/>
      <c r="H93" s="302"/>
      <c r="I93" s="302"/>
      <c r="J93" s="201"/>
      <c r="K93" s="332"/>
      <c r="L93" s="205">
        <f t="shared" ref="L93:L102" si="46">F93*H93*J93*K93</f>
        <v>0</v>
      </c>
      <c r="M93" s="13"/>
      <c r="N93" s="179"/>
      <c r="O93" s="179"/>
      <c r="P93" s="179"/>
      <c r="Q93" s="395" t="str">
        <f t="shared" si="37"/>
        <v>ok</v>
      </c>
      <c r="R93" s="179"/>
      <c r="S93" s="168"/>
      <c r="T93" s="180"/>
      <c r="U93" s="179"/>
      <c r="V93" s="168"/>
      <c r="W93" s="180"/>
      <c r="X93" s="179"/>
      <c r="Y93" s="168"/>
      <c r="Z93" s="180"/>
      <c r="AA93" s="179"/>
      <c r="AB93" s="168"/>
      <c r="AC93" s="180"/>
      <c r="AD93" s="179"/>
      <c r="AE93" s="168"/>
      <c r="AF93" s="180"/>
      <c r="AG93" s="179"/>
      <c r="AH93" s="168"/>
      <c r="AI93" s="180"/>
      <c r="AJ93" s="179"/>
      <c r="AK93" s="168"/>
      <c r="AL93" s="180"/>
      <c r="AM93" s="179"/>
      <c r="AN93" s="168"/>
      <c r="AO93" s="180"/>
      <c r="AP93" s="179"/>
      <c r="AQ93" s="168"/>
      <c r="AR93" s="180"/>
      <c r="AS93" s="179"/>
      <c r="AT93" s="168"/>
      <c r="AU93" s="180"/>
      <c r="AV93" s="179"/>
      <c r="AW93" s="168"/>
      <c r="AX93" s="180"/>
      <c r="AY93" s="179"/>
      <c r="AZ93" s="168"/>
      <c r="BA93" s="180"/>
      <c r="BB93" s="13"/>
      <c r="BC93" s="26"/>
      <c r="BD93" s="27">
        <f t="shared" si="36"/>
        <v>0</v>
      </c>
      <c r="BE93" s="13"/>
      <c r="BF93" s="26"/>
      <c r="BG93" s="27">
        <f t="shared" ref="BG93:BG102" si="47">IFERROR(BF93/L93,0)</f>
        <v>0</v>
      </c>
      <c r="BH93" s="13"/>
      <c r="BI93" s="26">
        <f t="shared" ref="BI93:BI102" si="48">BC93+BF93</f>
        <v>0</v>
      </c>
      <c r="BJ93" s="27">
        <f t="shared" ref="BJ93:BJ102" si="49">IFERROR(BI93/L93,0)</f>
        <v>0</v>
      </c>
      <c r="BL93" s="43"/>
    </row>
    <row r="94" spans="1:64" ht="14.5" x14ac:dyDescent="0.35">
      <c r="A94" s="13"/>
      <c r="B94" s="340" t="s">
        <v>410</v>
      </c>
      <c r="C94" s="329"/>
      <c r="D94" s="329"/>
      <c r="E94" s="329"/>
      <c r="F94" s="325"/>
      <c r="G94" s="302"/>
      <c r="H94" s="302"/>
      <c r="I94" s="302"/>
      <c r="J94" s="201"/>
      <c r="K94" s="332"/>
      <c r="L94" s="205">
        <f t="shared" si="46"/>
        <v>0</v>
      </c>
      <c r="M94" s="13"/>
      <c r="N94" s="179"/>
      <c r="O94" s="179"/>
      <c r="P94" s="179"/>
      <c r="Q94" s="395" t="str">
        <f t="shared" si="37"/>
        <v>ok</v>
      </c>
      <c r="R94" s="179"/>
      <c r="S94" s="168"/>
      <c r="T94" s="180"/>
      <c r="U94" s="179"/>
      <c r="V94" s="168"/>
      <c r="W94" s="180"/>
      <c r="X94" s="179"/>
      <c r="Y94" s="168"/>
      <c r="Z94" s="180"/>
      <c r="AA94" s="179"/>
      <c r="AB94" s="168"/>
      <c r="AC94" s="180"/>
      <c r="AD94" s="179"/>
      <c r="AE94" s="168"/>
      <c r="AF94" s="180"/>
      <c r="AG94" s="179"/>
      <c r="AH94" s="168"/>
      <c r="AI94" s="180"/>
      <c r="AJ94" s="179"/>
      <c r="AK94" s="168"/>
      <c r="AL94" s="180"/>
      <c r="AM94" s="179"/>
      <c r="AN94" s="168"/>
      <c r="AO94" s="180"/>
      <c r="AP94" s="179"/>
      <c r="AQ94" s="168"/>
      <c r="AR94" s="180"/>
      <c r="AS94" s="179"/>
      <c r="AT94" s="168"/>
      <c r="AU94" s="180"/>
      <c r="AV94" s="179"/>
      <c r="AW94" s="168"/>
      <c r="AX94" s="180"/>
      <c r="AY94" s="179"/>
      <c r="AZ94" s="168"/>
      <c r="BA94" s="180"/>
      <c r="BB94" s="13"/>
      <c r="BC94" s="26"/>
      <c r="BD94" s="27">
        <f t="shared" si="36"/>
        <v>0</v>
      </c>
      <c r="BE94" s="13"/>
      <c r="BF94" s="26"/>
      <c r="BG94" s="27">
        <f t="shared" si="47"/>
        <v>0</v>
      </c>
      <c r="BH94" s="13"/>
      <c r="BI94" s="26">
        <f t="shared" si="48"/>
        <v>0</v>
      </c>
      <c r="BJ94" s="27">
        <f t="shared" si="49"/>
        <v>0</v>
      </c>
      <c r="BL94" s="152"/>
    </row>
    <row r="95" spans="1:64" ht="14.5" outlineLevel="1" x14ac:dyDescent="0.35">
      <c r="A95" s="13"/>
      <c r="B95" s="340" t="s">
        <v>411</v>
      </c>
      <c r="C95" s="329"/>
      <c r="D95" s="329"/>
      <c r="E95" s="329"/>
      <c r="F95" s="325"/>
      <c r="G95" s="302"/>
      <c r="H95" s="302"/>
      <c r="I95" s="302"/>
      <c r="J95" s="201"/>
      <c r="K95" s="332"/>
      <c r="L95" s="205">
        <f t="shared" si="46"/>
        <v>0</v>
      </c>
      <c r="M95" s="13"/>
      <c r="N95" s="179"/>
      <c r="O95" s="179"/>
      <c r="P95" s="179"/>
      <c r="Q95" s="395" t="str">
        <f t="shared" si="37"/>
        <v>ok</v>
      </c>
      <c r="R95" s="179"/>
      <c r="S95" s="168"/>
      <c r="T95" s="180"/>
      <c r="U95" s="179"/>
      <c r="V95" s="168"/>
      <c r="W95" s="180"/>
      <c r="X95" s="179"/>
      <c r="Y95" s="168"/>
      <c r="Z95" s="180"/>
      <c r="AA95" s="179"/>
      <c r="AB95" s="168"/>
      <c r="AC95" s="180"/>
      <c r="AD95" s="179"/>
      <c r="AE95" s="168"/>
      <c r="AF95" s="180"/>
      <c r="AG95" s="179"/>
      <c r="AH95" s="168"/>
      <c r="AI95" s="180"/>
      <c r="AJ95" s="179"/>
      <c r="AK95" s="168"/>
      <c r="AL95" s="180"/>
      <c r="AM95" s="179"/>
      <c r="AN95" s="168"/>
      <c r="AO95" s="180"/>
      <c r="AP95" s="179"/>
      <c r="AQ95" s="168"/>
      <c r="AR95" s="180"/>
      <c r="AS95" s="179"/>
      <c r="AT95" s="168"/>
      <c r="AU95" s="180"/>
      <c r="AV95" s="179"/>
      <c r="AW95" s="168"/>
      <c r="AX95" s="180"/>
      <c r="AY95" s="179"/>
      <c r="AZ95" s="168"/>
      <c r="BA95" s="180"/>
      <c r="BB95" s="13"/>
      <c r="BC95" s="26"/>
      <c r="BD95" s="27">
        <f t="shared" si="36"/>
        <v>0</v>
      </c>
      <c r="BE95" s="13"/>
      <c r="BF95" s="26"/>
      <c r="BG95" s="27">
        <f t="shared" si="47"/>
        <v>0</v>
      </c>
      <c r="BH95" s="13"/>
      <c r="BI95" s="26">
        <f t="shared" si="48"/>
        <v>0</v>
      </c>
      <c r="BJ95" s="27">
        <f t="shared" si="49"/>
        <v>0</v>
      </c>
      <c r="BL95" s="43"/>
    </row>
    <row r="96" spans="1:64" ht="14.5" outlineLevel="1" x14ac:dyDescent="0.35">
      <c r="A96" s="13"/>
      <c r="B96" s="340" t="s">
        <v>412</v>
      </c>
      <c r="C96" s="267"/>
      <c r="D96" s="329"/>
      <c r="E96" s="267"/>
      <c r="F96" s="319"/>
      <c r="G96" s="23"/>
      <c r="H96" s="23"/>
      <c r="I96" s="23"/>
      <c r="J96" s="201"/>
      <c r="K96" s="37"/>
      <c r="L96" s="205">
        <f t="shared" si="46"/>
        <v>0</v>
      </c>
      <c r="M96" s="13"/>
      <c r="N96" s="179"/>
      <c r="O96" s="179"/>
      <c r="P96" s="179"/>
      <c r="Q96" s="395" t="str">
        <f t="shared" si="37"/>
        <v>ok</v>
      </c>
      <c r="R96" s="179"/>
      <c r="S96" s="168"/>
      <c r="T96" s="180"/>
      <c r="U96" s="179"/>
      <c r="V96" s="168"/>
      <c r="W96" s="180"/>
      <c r="X96" s="179"/>
      <c r="Y96" s="168"/>
      <c r="Z96" s="180"/>
      <c r="AA96" s="179"/>
      <c r="AB96" s="168"/>
      <c r="AC96" s="180"/>
      <c r="AD96" s="179"/>
      <c r="AE96" s="168"/>
      <c r="AF96" s="180"/>
      <c r="AG96" s="179"/>
      <c r="AH96" s="168"/>
      <c r="AI96" s="180"/>
      <c r="AJ96" s="179"/>
      <c r="AK96" s="168"/>
      <c r="AL96" s="180"/>
      <c r="AM96" s="179"/>
      <c r="AN96" s="168"/>
      <c r="AO96" s="180"/>
      <c r="AP96" s="179"/>
      <c r="AQ96" s="168"/>
      <c r="AR96" s="180"/>
      <c r="AS96" s="179"/>
      <c r="AT96" s="168"/>
      <c r="AU96" s="180"/>
      <c r="AV96" s="179"/>
      <c r="AW96" s="168"/>
      <c r="AX96" s="180"/>
      <c r="AY96" s="179"/>
      <c r="AZ96" s="168"/>
      <c r="BA96" s="180"/>
      <c r="BB96" s="13"/>
      <c r="BC96" s="26"/>
      <c r="BD96" s="27">
        <f t="shared" si="36"/>
        <v>0</v>
      </c>
      <c r="BE96" s="13"/>
      <c r="BF96" s="26"/>
      <c r="BG96" s="27">
        <f t="shared" si="47"/>
        <v>0</v>
      </c>
      <c r="BH96" s="13"/>
      <c r="BI96" s="26">
        <f t="shared" si="48"/>
        <v>0</v>
      </c>
      <c r="BJ96" s="27">
        <f t="shared" si="49"/>
        <v>0</v>
      </c>
      <c r="BL96" s="43"/>
    </row>
    <row r="97" spans="1:64" ht="14.5" outlineLevel="1" x14ac:dyDescent="0.35">
      <c r="A97" s="13"/>
      <c r="B97" s="340" t="s">
        <v>413</v>
      </c>
      <c r="C97" s="267"/>
      <c r="D97" s="329"/>
      <c r="E97" s="267"/>
      <c r="F97" s="319"/>
      <c r="G97" s="23"/>
      <c r="H97" s="23"/>
      <c r="I97" s="23"/>
      <c r="J97" s="201"/>
      <c r="K97" s="37"/>
      <c r="L97" s="205">
        <f t="shared" si="46"/>
        <v>0</v>
      </c>
      <c r="M97" s="13"/>
      <c r="N97" s="179"/>
      <c r="O97" s="179"/>
      <c r="P97" s="179"/>
      <c r="Q97" s="395" t="str">
        <f t="shared" si="37"/>
        <v>ok</v>
      </c>
      <c r="R97" s="179"/>
      <c r="S97" s="168"/>
      <c r="T97" s="180"/>
      <c r="U97" s="179"/>
      <c r="V97" s="168"/>
      <c r="W97" s="180"/>
      <c r="X97" s="179"/>
      <c r="Y97" s="168"/>
      <c r="Z97" s="180"/>
      <c r="AA97" s="179"/>
      <c r="AB97" s="168"/>
      <c r="AC97" s="180"/>
      <c r="AD97" s="179"/>
      <c r="AE97" s="168"/>
      <c r="AF97" s="180"/>
      <c r="AG97" s="179"/>
      <c r="AH97" s="168"/>
      <c r="AI97" s="180"/>
      <c r="AJ97" s="179"/>
      <c r="AK97" s="168"/>
      <c r="AL97" s="180"/>
      <c r="AM97" s="179"/>
      <c r="AN97" s="168"/>
      <c r="AO97" s="180"/>
      <c r="AP97" s="179"/>
      <c r="AQ97" s="168"/>
      <c r="AR97" s="180"/>
      <c r="AS97" s="179"/>
      <c r="AT97" s="168"/>
      <c r="AU97" s="180"/>
      <c r="AV97" s="179"/>
      <c r="AW97" s="168"/>
      <c r="AX97" s="180"/>
      <c r="AY97" s="179"/>
      <c r="AZ97" s="168"/>
      <c r="BA97" s="180"/>
      <c r="BB97" s="13"/>
      <c r="BC97" s="26"/>
      <c r="BD97" s="27">
        <f t="shared" si="36"/>
        <v>0</v>
      </c>
      <c r="BE97" s="13"/>
      <c r="BF97" s="26"/>
      <c r="BG97" s="27">
        <f t="shared" si="47"/>
        <v>0</v>
      </c>
      <c r="BH97" s="13"/>
      <c r="BI97" s="26">
        <f t="shared" si="48"/>
        <v>0</v>
      </c>
      <c r="BJ97" s="27">
        <f t="shared" si="49"/>
        <v>0</v>
      </c>
      <c r="BL97" s="152"/>
    </row>
    <row r="98" spans="1:64" ht="14.5" outlineLevel="1" x14ac:dyDescent="0.35">
      <c r="A98" s="13"/>
      <c r="B98" s="340" t="s">
        <v>414</v>
      </c>
      <c r="C98" s="267"/>
      <c r="D98" s="329"/>
      <c r="E98" s="267"/>
      <c r="F98" s="319"/>
      <c r="G98" s="23"/>
      <c r="H98" s="23"/>
      <c r="I98" s="23"/>
      <c r="J98" s="201"/>
      <c r="K98" s="37"/>
      <c r="L98" s="205">
        <f t="shared" si="46"/>
        <v>0</v>
      </c>
      <c r="M98" s="13"/>
      <c r="N98" s="179"/>
      <c r="O98" s="179"/>
      <c r="P98" s="179"/>
      <c r="Q98" s="395" t="str">
        <f t="shared" si="37"/>
        <v>ok</v>
      </c>
      <c r="R98" s="179"/>
      <c r="S98" s="168"/>
      <c r="T98" s="180"/>
      <c r="U98" s="179"/>
      <c r="V98" s="168"/>
      <c r="W98" s="180"/>
      <c r="X98" s="179"/>
      <c r="Y98" s="168"/>
      <c r="Z98" s="180"/>
      <c r="AA98" s="179"/>
      <c r="AB98" s="168"/>
      <c r="AC98" s="180"/>
      <c r="AD98" s="179"/>
      <c r="AE98" s="168"/>
      <c r="AF98" s="180"/>
      <c r="AG98" s="179"/>
      <c r="AH98" s="168"/>
      <c r="AI98" s="180"/>
      <c r="AJ98" s="179"/>
      <c r="AK98" s="168"/>
      <c r="AL98" s="180"/>
      <c r="AM98" s="179"/>
      <c r="AN98" s="168"/>
      <c r="AO98" s="180"/>
      <c r="AP98" s="179"/>
      <c r="AQ98" s="168"/>
      <c r="AR98" s="180"/>
      <c r="AS98" s="179"/>
      <c r="AT98" s="168"/>
      <c r="AU98" s="180"/>
      <c r="AV98" s="179"/>
      <c r="AW98" s="168"/>
      <c r="AX98" s="180"/>
      <c r="AY98" s="179"/>
      <c r="AZ98" s="168"/>
      <c r="BA98" s="180"/>
      <c r="BB98" s="13"/>
      <c r="BC98" s="26"/>
      <c r="BD98" s="27">
        <f t="shared" si="36"/>
        <v>0</v>
      </c>
      <c r="BE98" s="13"/>
      <c r="BF98" s="26"/>
      <c r="BG98" s="27">
        <f t="shared" si="47"/>
        <v>0</v>
      </c>
      <c r="BH98" s="13"/>
      <c r="BI98" s="26">
        <f t="shared" si="48"/>
        <v>0</v>
      </c>
      <c r="BJ98" s="27">
        <f t="shared" si="49"/>
        <v>0</v>
      </c>
      <c r="BL98" s="41"/>
    </row>
    <row r="99" spans="1:64" ht="14.5" outlineLevel="1" x14ac:dyDescent="0.35">
      <c r="A99" s="13"/>
      <c r="B99" s="340" t="s">
        <v>415</v>
      </c>
      <c r="C99" s="267"/>
      <c r="D99" s="329"/>
      <c r="E99" s="267"/>
      <c r="F99" s="319"/>
      <c r="G99" s="23"/>
      <c r="H99" s="23"/>
      <c r="I99" s="23"/>
      <c r="J99" s="201"/>
      <c r="K99" s="37"/>
      <c r="L99" s="205">
        <f t="shared" si="46"/>
        <v>0</v>
      </c>
      <c r="M99" s="13"/>
      <c r="N99" s="179"/>
      <c r="O99" s="179"/>
      <c r="P99" s="179"/>
      <c r="Q99" s="395" t="str">
        <f t="shared" si="37"/>
        <v>ok</v>
      </c>
      <c r="R99" s="179"/>
      <c r="S99" s="168"/>
      <c r="T99" s="180"/>
      <c r="U99" s="179"/>
      <c r="V99" s="168"/>
      <c r="W99" s="180"/>
      <c r="X99" s="179"/>
      <c r="Y99" s="168"/>
      <c r="Z99" s="180"/>
      <c r="AA99" s="179"/>
      <c r="AB99" s="168"/>
      <c r="AC99" s="180"/>
      <c r="AD99" s="179"/>
      <c r="AE99" s="168"/>
      <c r="AF99" s="180"/>
      <c r="AG99" s="179"/>
      <c r="AH99" s="168"/>
      <c r="AI99" s="180"/>
      <c r="AJ99" s="179"/>
      <c r="AK99" s="168"/>
      <c r="AL99" s="180"/>
      <c r="AM99" s="179"/>
      <c r="AN99" s="168"/>
      <c r="AO99" s="180"/>
      <c r="AP99" s="179"/>
      <c r="AQ99" s="168"/>
      <c r="AR99" s="180"/>
      <c r="AS99" s="179"/>
      <c r="AT99" s="168"/>
      <c r="AU99" s="180"/>
      <c r="AV99" s="179"/>
      <c r="AW99" s="168"/>
      <c r="AX99" s="180"/>
      <c r="AY99" s="179"/>
      <c r="AZ99" s="168"/>
      <c r="BA99" s="180"/>
      <c r="BB99" s="13"/>
      <c r="BC99" s="26"/>
      <c r="BD99" s="27">
        <f t="shared" si="36"/>
        <v>0</v>
      </c>
      <c r="BE99" s="13"/>
      <c r="BF99" s="26"/>
      <c r="BG99" s="27">
        <f t="shared" si="47"/>
        <v>0</v>
      </c>
      <c r="BH99" s="13"/>
      <c r="BI99" s="26">
        <f t="shared" si="48"/>
        <v>0</v>
      </c>
      <c r="BJ99" s="27">
        <f t="shared" si="49"/>
        <v>0</v>
      </c>
      <c r="BL99" s="152"/>
    </row>
    <row r="100" spans="1:64" ht="14.5" outlineLevel="1" x14ac:dyDescent="0.35">
      <c r="A100" s="13"/>
      <c r="B100" s="340" t="s">
        <v>416</v>
      </c>
      <c r="C100" s="267"/>
      <c r="D100" s="329"/>
      <c r="E100" s="267"/>
      <c r="F100" s="319"/>
      <c r="G100" s="23"/>
      <c r="H100" s="23"/>
      <c r="I100" s="23"/>
      <c r="J100" s="201"/>
      <c r="K100" s="37"/>
      <c r="L100" s="205">
        <f t="shared" si="46"/>
        <v>0</v>
      </c>
      <c r="M100" s="13"/>
      <c r="N100" s="179"/>
      <c r="O100" s="179"/>
      <c r="P100" s="179"/>
      <c r="Q100" s="395" t="str">
        <f t="shared" si="37"/>
        <v>ok</v>
      </c>
      <c r="R100" s="179"/>
      <c r="S100" s="168"/>
      <c r="T100" s="180"/>
      <c r="U100" s="179"/>
      <c r="V100" s="168"/>
      <c r="W100" s="180"/>
      <c r="X100" s="179"/>
      <c r="Y100" s="168"/>
      <c r="Z100" s="180"/>
      <c r="AA100" s="179"/>
      <c r="AB100" s="168"/>
      <c r="AC100" s="180"/>
      <c r="AD100" s="179"/>
      <c r="AE100" s="168"/>
      <c r="AF100" s="180"/>
      <c r="AG100" s="179"/>
      <c r="AH100" s="168"/>
      <c r="AI100" s="180"/>
      <c r="AJ100" s="179"/>
      <c r="AK100" s="168"/>
      <c r="AL100" s="180"/>
      <c r="AM100" s="179"/>
      <c r="AN100" s="168"/>
      <c r="AO100" s="180"/>
      <c r="AP100" s="179"/>
      <c r="AQ100" s="168"/>
      <c r="AR100" s="180"/>
      <c r="AS100" s="179"/>
      <c r="AT100" s="168"/>
      <c r="AU100" s="180"/>
      <c r="AV100" s="179"/>
      <c r="AW100" s="168"/>
      <c r="AX100" s="180"/>
      <c r="AY100" s="179"/>
      <c r="AZ100" s="168"/>
      <c r="BA100" s="180"/>
      <c r="BB100" s="13"/>
      <c r="BC100" s="26"/>
      <c r="BD100" s="27">
        <f t="shared" si="36"/>
        <v>0</v>
      </c>
      <c r="BE100" s="13"/>
      <c r="BF100" s="26"/>
      <c r="BG100" s="27">
        <f t="shared" si="47"/>
        <v>0</v>
      </c>
      <c r="BH100" s="13"/>
      <c r="BI100" s="26">
        <f t="shared" si="48"/>
        <v>0</v>
      </c>
      <c r="BJ100" s="27">
        <f t="shared" si="49"/>
        <v>0</v>
      </c>
      <c r="BL100" s="42"/>
    </row>
    <row r="101" spans="1:64" ht="14.5" outlineLevel="1" x14ac:dyDescent="0.35">
      <c r="A101" s="13"/>
      <c r="B101" s="340" t="s">
        <v>417</v>
      </c>
      <c r="C101" s="267"/>
      <c r="D101" s="329"/>
      <c r="E101" s="267"/>
      <c r="F101" s="319"/>
      <c r="G101" s="23"/>
      <c r="H101" s="23"/>
      <c r="I101" s="23"/>
      <c r="J101" s="201"/>
      <c r="K101" s="37"/>
      <c r="L101" s="205">
        <f t="shared" si="46"/>
        <v>0</v>
      </c>
      <c r="M101" s="13"/>
      <c r="N101" s="179"/>
      <c r="O101" s="179"/>
      <c r="P101" s="179"/>
      <c r="Q101" s="395" t="str">
        <f t="shared" si="37"/>
        <v>ok</v>
      </c>
      <c r="R101" s="179"/>
      <c r="S101" s="168"/>
      <c r="T101" s="180"/>
      <c r="U101" s="179"/>
      <c r="V101" s="168"/>
      <c r="W101" s="180"/>
      <c r="X101" s="179"/>
      <c r="Y101" s="168"/>
      <c r="Z101" s="180"/>
      <c r="AA101" s="179"/>
      <c r="AB101" s="168"/>
      <c r="AC101" s="180"/>
      <c r="AD101" s="179"/>
      <c r="AE101" s="168"/>
      <c r="AF101" s="180"/>
      <c r="AG101" s="179"/>
      <c r="AH101" s="168"/>
      <c r="AI101" s="180"/>
      <c r="AJ101" s="179"/>
      <c r="AK101" s="168"/>
      <c r="AL101" s="180"/>
      <c r="AM101" s="179"/>
      <c r="AN101" s="168"/>
      <c r="AO101" s="180"/>
      <c r="AP101" s="179"/>
      <c r="AQ101" s="168"/>
      <c r="AR101" s="180"/>
      <c r="AS101" s="179"/>
      <c r="AT101" s="168"/>
      <c r="AU101" s="180"/>
      <c r="AV101" s="179"/>
      <c r="AW101" s="168"/>
      <c r="AX101" s="180"/>
      <c r="AY101" s="179"/>
      <c r="AZ101" s="168"/>
      <c r="BA101" s="180"/>
      <c r="BB101" s="13"/>
      <c r="BC101" s="26"/>
      <c r="BD101" s="27">
        <f t="shared" si="36"/>
        <v>0</v>
      </c>
      <c r="BE101" s="13"/>
      <c r="BF101" s="26"/>
      <c r="BG101" s="27">
        <f t="shared" si="47"/>
        <v>0</v>
      </c>
      <c r="BH101" s="13"/>
      <c r="BI101" s="26">
        <f t="shared" si="48"/>
        <v>0</v>
      </c>
      <c r="BJ101" s="27">
        <f t="shared" si="49"/>
        <v>0</v>
      </c>
      <c r="BL101" s="42"/>
    </row>
    <row r="102" spans="1:64" outlineLevel="1" thickBot="1" x14ac:dyDescent="0.4">
      <c r="A102" s="13"/>
      <c r="B102" s="340" t="s">
        <v>418</v>
      </c>
      <c r="C102" s="328"/>
      <c r="D102" s="329"/>
      <c r="E102" s="328"/>
      <c r="F102" s="326"/>
      <c r="G102" s="303"/>
      <c r="H102" s="303"/>
      <c r="I102" s="303"/>
      <c r="J102" s="311"/>
      <c r="K102" s="312"/>
      <c r="L102" s="205">
        <f t="shared" si="46"/>
        <v>0</v>
      </c>
      <c r="M102" s="13"/>
      <c r="N102" s="179"/>
      <c r="O102" s="179"/>
      <c r="P102" s="179"/>
      <c r="Q102" s="395" t="str">
        <f t="shared" si="37"/>
        <v>ok</v>
      </c>
      <c r="R102" s="179"/>
      <c r="S102" s="168"/>
      <c r="T102" s="180"/>
      <c r="U102" s="179"/>
      <c r="V102" s="168"/>
      <c r="W102" s="180"/>
      <c r="X102" s="179"/>
      <c r="Y102" s="168"/>
      <c r="Z102" s="180"/>
      <c r="AA102" s="179"/>
      <c r="AB102" s="168"/>
      <c r="AC102" s="180"/>
      <c r="AD102" s="179"/>
      <c r="AE102" s="168"/>
      <c r="AF102" s="180"/>
      <c r="AG102" s="179"/>
      <c r="AH102" s="168"/>
      <c r="AI102" s="180"/>
      <c r="AJ102" s="179"/>
      <c r="AK102" s="168"/>
      <c r="AL102" s="180"/>
      <c r="AM102" s="179"/>
      <c r="AN102" s="168"/>
      <c r="AO102" s="180"/>
      <c r="AP102" s="179"/>
      <c r="AQ102" s="168"/>
      <c r="AR102" s="180"/>
      <c r="AS102" s="179"/>
      <c r="AT102" s="168"/>
      <c r="AU102" s="180"/>
      <c r="AV102" s="179"/>
      <c r="AW102" s="168"/>
      <c r="AX102" s="180"/>
      <c r="AY102" s="179"/>
      <c r="AZ102" s="168"/>
      <c r="BA102" s="180"/>
      <c r="BB102" s="13"/>
      <c r="BC102" s="26"/>
      <c r="BD102" s="27">
        <f t="shared" si="36"/>
        <v>0</v>
      </c>
      <c r="BE102" s="13"/>
      <c r="BF102" s="26"/>
      <c r="BG102" s="27">
        <f t="shared" si="47"/>
        <v>0</v>
      </c>
      <c r="BH102" s="13"/>
      <c r="BI102" s="26">
        <f t="shared" si="48"/>
        <v>0</v>
      </c>
      <c r="BJ102" s="27">
        <f t="shared" si="49"/>
        <v>0</v>
      </c>
      <c r="BL102" s="43"/>
    </row>
    <row r="103" spans="1:64" ht="15" customHeight="1" thickBot="1" x14ac:dyDescent="0.4">
      <c r="A103" s="13"/>
      <c r="B103" s="388" t="s">
        <v>627</v>
      </c>
      <c r="C103" s="387"/>
      <c r="D103" s="387"/>
      <c r="E103" s="387"/>
      <c r="F103" s="387"/>
      <c r="G103" s="387"/>
      <c r="H103" s="387"/>
      <c r="I103" s="387"/>
      <c r="J103" s="387"/>
      <c r="K103" s="387"/>
      <c r="L103" s="348">
        <f>SUM(L104:L113)</f>
        <v>0</v>
      </c>
      <c r="M103" s="20"/>
      <c r="N103" s="348">
        <f t="shared" ref="N103:P103" si="50">SUM(N104:N113)</f>
        <v>0</v>
      </c>
      <c r="O103" s="348">
        <f t="shared" si="50"/>
        <v>0</v>
      </c>
      <c r="P103" s="348">
        <f t="shared" si="50"/>
        <v>0</v>
      </c>
      <c r="Q103" s="395" t="str">
        <f t="shared" si="37"/>
        <v>ok</v>
      </c>
      <c r="R103" s="175">
        <f t="shared" ref="R103:BA103" si="51">SUM(R104:R113)</f>
        <v>0</v>
      </c>
      <c r="S103" s="166">
        <f t="shared" si="51"/>
        <v>0</v>
      </c>
      <c r="T103" s="176">
        <f t="shared" si="51"/>
        <v>0</v>
      </c>
      <c r="U103" s="175">
        <f t="shared" si="51"/>
        <v>0</v>
      </c>
      <c r="V103" s="166">
        <f t="shared" si="51"/>
        <v>0</v>
      </c>
      <c r="W103" s="176">
        <f t="shared" si="51"/>
        <v>0</v>
      </c>
      <c r="X103" s="175">
        <f t="shared" si="51"/>
        <v>0</v>
      </c>
      <c r="Y103" s="166">
        <f t="shared" si="51"/>
        <v>0</v>
      </c>
      <c r="Z103" s="176">
        <f t="shared" si="51"/>
        <v>0</v>
      </c>
      <c r="AA103" s="175">
        <f t="shared" si="51"/>
        <v>0</v>
      </c>
      <c r="AB103" s="166">
        <f t="shared" si="51"/>
        <v>0</v>
      </c>
      <c r="AC103" s="176">
        <f t="shared" si="51"/>
        <v>0</v>
      </c>
      <c r="AD103" s="175">
        <f t="shared" si="51"/>
        <v>0</v>
      </c>
      <c r="AE103" s="166">
        <f t="shared" si="51"/>
        <v>0</v>
      </c>
      <c r="AF103" s="176">
        <f t="shared" si="51"/>
        <v>0</v>
      </c>
      <c r="AG103" s="175">
        <f t="shared" si="51"/>
        <v>0</v>
      </c>
      <c r="AH103" s="166">
        <f t="shared" si="51"/>
        <v>0</v>
      </c>
      <c r="AI103" s="176">
        <f t="shared" si="51"/>
        <v>0</v>
      </c>
      <c r="AJ103" s="175">
        <f t="shared" si="51"/>
        <v>0</v>
      </c>
      <c r="AK103" s="166">
        <f t="shared" si="51"/>
        <v>0</v>
      </c>
      <c r="AL103" s="176">
        <f t="shared" si="51"/>
        <v>0</v>
      </c>
      <c r="AM103" s="175">
        <f t="shared" si="51"/>
        <v>0</v>
      </c>
      <c r="AN103" s="166">
        <f t="shared" si="51"/>
        <v>0</v>
      </c>
      <c r="AO103" s="176">
        <f t="shared" si="51"/>
        <v>0</v>
      </c>
      <c r="AP103" s="175">
        <f t="shared" si="51"/>
        <v>0</v>
      </c>
      <c r="AQ103" s="166">
        <f t="shared" si="51"/>
        <v>0</v>
      </c>
      <c r="AR103" s="176">
        <f t="shared" si="51"/>
        <v>0</v>
      </c>
      <c r="AS103" s="175">
        <f t="shared" si="51"/>
        <v>0</v>
      </c>
      <c r="AT103" s="166">
        <f t="shared" si="51"/>
        <v>0</v>
      </c>
      <c r="AU103" s="176">
        <f t="shared" si="51"/>
        <v>0</v>
      </c>
      <c r="AV103" s="175">
        <f t="shared" si="51"/>
        <v>0</v>
      </c>
      <c r="AW103" s="166">
        <f t="shared" si="51"/>
        <v>0</v>
      </c>
      <c r="AX103" s="176">
        <f t="shared" si="51"/>
        <v>0</v>
      </c>
      <c r="AY103" s="175">
        <f t="shared" si="51"/>
        <v>0</v>
      </c>
      <c r="AZ103" s="166">
        <f t="shared" si="51"/>
        <v>0</v>
      </c>
      <c r="BA103" s="176">
        <f t="shared" si="51"/>
        <v>0</v>
      </c>
      <c r="BB103" s="13"/>
      <c r="BC103" s="21">
        <f>SUM(BC104:BC113)</f>
        <v>0</v>
      </c>
      <c r="BD103" s="22">
        <f t="shared" si="36"/>
        <v>0</v>
      </c>
      <c r="BE103" s="13"/>
      <c r="BF103" s="21">
        <f>SUM(BF104:BF113)</f>
        <v>0</v>
      </c>
      <c r="BG103" s="22">
        <f>IFERROR(BF103/L103,0)</f>
        <v>0</v>
      </c>
      <c r="BH103" s="13"/>
      <c r="BI103" s="21">
        <f>SUM(BI104:BI113)</f>
        <v>0</v>
      </c>
      <c r="BJ103" s="22">
        <f>IFERROR(BI103/L103,0)</f>
        <v>0</v>
      </c>
      <c r="BL103" s="40"/>
    </row>
    <row r="104" spans="1:64" ht="14.5" x14ac:dyDescent="0.35">
      <c r="A104" s="13"/>
      <c r="B104" s="340" t="s">
        <v>419</v>
      </c>
      <c r="C104" s="353"/>
      <c r="D104" s="353"/>
      <c r="E104" s="353"/>
      <c r="F104" s="354"/>
      <c r="G104" s="355"/>
      <c r="H104" s="355"/>
      <c r="I104" s="355"/>
      <c r="J104" s="356"/>
      <c r="K104" s="357"/>
      <c r="L104" s="205">
        <f t="shared" ref="L104:L113" si="52">F104*H104*J104*K104</f>
        <v>0</v>
      </c>
      <c r="M104" s="13"/>
      <c r="N104" s="177"/>
      <c r="O104" s="177"/>
      <c r="P104" s="177"/>
      <c r="Q104" s="395" t="str">
        <f t="shared" si="37"/>
        <v>ok</v>
      </c>
      <c r="R104" s="177"/>
      <c r="S104" s="169"/>
      <c r="T104" s="178"/>
      <c r="U104" s="177"/>
      <c r="V104" s="169"/>
      <c r="W104" s="178"/>
      <c r="X104" s="177"/>
      <c r="Y104" s="169"/>
      <c r="Z104" s="178"/>
      <c r="AA104" s="177"/>
      <c r="AB104" s="169"/>
      <c r="AC104" s="178"/>
      <c r="AD104" s="177"/>
      <c r="AE104" s="169"/>
      <c r="AF104" s="178"/>
      <c r="AG104" s="177"/>
      <c r="AH104" s="169"/>
      <c r="AI104" s="178"/>
      <c r="AJ104" s="177"/>
      <c r="AK104" s="169"/>
      <c r="AL104" s="178"/>
      <c r="AM104" s="177"/>
      <c r="AN104" s="169"/>
      <c r="AO104" s="178"/>
      <c r="AP104" s="177"/>
      <c r="AQ104" s="169"/>
      <c r="AR104" s="178"/>
      <c r="AS104" s="177"/>
      <c r="AT104" s="169"/>
      <c r="AU104" s="178"/>
      <c r="AV104" s="177"/>
      <c r="AW104" s="169"/>
      <c r="AX104" s="178"/>
      <c r="AY104" s="177"/>
      <c r="AZ104" s="169"/>
      <c r="BA104" s="178"/>
      <c r="BB104" s="13"/>
      <c r="BC104" s="26"/>
      <c r="BD104" s="27">
        <f t="shared" si="36"/>
        <v>0</v>
      </c>
      <c r="BE104" s="13"/>
      <c r="BF104" s="26"/>
      <c r="BG104" s="27">
        <f t="shared" ref="BG104:BG113" si="53">IFERROR(BF104/L104,0)</f>
        <v>0</v>
      </c>
      <c r="BH104" s="13"/>
      <c r="BI104" s="26">
        <f t="shared" ref="BI104:BI113" si="54">BC104+BF104</f>
        <v>0</v>
      </c>
      <c r="BJ104" s="27">
        <f t="shared" ref="BJ104:BJ113" si="55">IFERROR(BI104/L104,0)</f>
        <v>0</v>
      </c>
      <c r="BL104" s="43"/>
    </row>
    <row r="105" spans="1:64" ht="14.5" x14ac:dyDescent="0.35">
      <c r="A105" s="13"/>
      <c r="B105" s="340" t="s">
        <v>420</v>
      </c>
      <c r="C105" s="267"/>
      <c r="D105" s="329"/>
      <c r="E105" s="267"/>
      <c r="F105" s="326"/>
      <c r="G105" s="303"/>
      <c r="H105" s="303"/>
      <c r="I105" s="303"/>
      <c r="J105" s="359"/>
      <c r="K105" s="305"/>
      <c r="L105" s="205">
        <f t="shared" si="52"/>
        <v>0</v>
      </c>
      <c r="M105" s="13"/>
      <c r="N105" s="179"/>
      <c r="O105" s="179"/>
      <c r="P105" s="179"/>
      <c r="Q105" s="395" t="str">
        <f t="shared" si="37"/>
        <v>ok</v>
      </c>
      <c r="R105" s="179"/>
      <c r="S105" s="168"/>
      <c r="T105" s="180"/>
      <c r="U105" s="179"/>
      <c r="V105" s="168"/>
      <c r="W105" s="180"/>
      <c r="X105" s="179"/>
      <c r="Y105" s="168"/>
      <c r="Z105" s="180"/>
      <c r="AA105" s="179"/>
      <c r="AB105" s="168"/>
      <c r="AC105" s="180"/>
      <c r="AD105" s="179"/>
      <c r="AE105" s="168"/>
      <c r="AF105" s="180"/>
      <c r="AG105" s="179"/>
      <c r="AH105" s="168"/>
      <c r="AI105" s="180"/>
      <c r="AJ105" s="179"/>
      <c r="AK105" s="168"/>
      <c r="AL105" s="180"/>
      <c r="AM105" s="179"/>
      <c r="AN105" s="168"/>
      <c r="AO105" s="180"/>
      <c r="AP105" s="179"/>
      <c r="AQ105" s="168"/>
      <c r="AR105" s="180"/>
      <c r="AS105" s="179"/>
      <c r="AT105" s="168"/>
      <c r="AU105" s="180"/>
      <c r="AV105" s="179"/>
      <c r="AW105" s="168"/>
      <c r="AX105" s="180"/>
      <c r="AY105" s="179"/>
      <c r="AZ105" s="168"/>
      <c r="BA105" s="180"/>
      <c r="BB105" s="13"/>
      <c r="BC105" s="26"/>
      <c r="BD105" s="27">
        <f t="shared" si="36"/>
        <v>0</v>
      </c>
      <c r="BE105" s="13"/>
      <c r="BF105" s="26"/>
      <c r="BG105" s="27">
        <f t="shared" si="53"/>
        <v>0</v>
      </c>
      <c r="BH105" s="13"/>
      <c r="BI105" s="26">
        <f t="shared" si="54"/>
        <v>0</v>
      </c>
      <c r="BJ105" s="27">
        <f t="shared" si="55"/>
        <v>0</v>
      </c>
      <c r="BL105" s="43"/>
    </row>
    <row r="106" spans="1:64" ht="14.5" outlineLevel="1" x14ac:dyDescent="0.35">
      <c r="A106" s="13"/>
      <c r="B106" s="340" t="s">
        <v>421</v>
      </c>
      <c r="C106" s="267"/>
      <c r="D106" s="267"/>
      <c r="E106" s="267"/>
      <c r="F106" s="267"/>
      <c r="G106" s="267"/>
      <c r="H106" s="267"/>
      <c r="I106" s="267"/>
      <c r="J106" s="359"/>
      <c r="K106" s="24"/>
      <c r="L106" s="205">
        <f t="shared" si="52"/>
        <v>0</v>
      </c>
      <c r="M106" s="13"/>
      <c r="N106" s="181"/>
      <c r="O106" s="181"/>
      <c r="P106" s="181"/>
      <c r="Q106" s="395" t="str">
        <f t="shared" si="37"/>
        <v>ok</v>
      </c>
      <c r="R106" s="181"/>
      <c r="S106" s="174"/>
      <c r="T106" s="182"/>
      <c r="U106" s="181"/>
      <c r="V106" s="174"/>
      <c r="W106" s="182"/>
      <c r="X106" s="181"/>
      <c r="Y106" s="174"/>
      <c r="Z106" s="182"/>
      <c r="AA106" s="181"/>
      <c r="AB106" s="174"/>
      <c r="AC106" s="182"/>
      <c r="AD106" s="181"/>
      <c r="AE106" s="174"/>
      <c r="AF106" s="182"/>
      <c r="AG106" s="181"/>
      <c r="AH106" s="174"/>
      <c r="AI106" s="182"/>
      <c r="AJ106" s="181"/>
      <c r="AK106" s="174"/>
      <c r="AL106" s="182"/>
      <c r="AM106" s="181"/>
      <c r="AN106" s="174"/>
      <c r="AO106" s="182"/>
      <c r="AP106" s="181"/>
      <c r="AQ106" s="174"/>
      <c r="AR106" s="182"/>
      <c r="AS106" s="181"/>
      <c r="AT106" s="174"/>
      <c r="AU106" s="182"/>
      <c r="AV106" s="181"/>
      <c r="AW106" s="174"/>
      <c r="AX106" s="182"/>
      <c r="AY106" s="181"/>
      <c r="AZ106" s="174"/>
      <c r="BA106" s="182"/>
      <c r="BB106" s="13"/>
      <c r="BC106" s="26"/>
      <c r="BD106" s="27">
        <f t="shared" si="36"/>
        <v>0</v>
      </c>
      <c r="BE106" s="13"/>
      <c r="BF106" s="26"/>
      <c r="BG106" s="27">
        <f t="shared" si="53"/>
        <v>0</v>
      </c>
      <c r="BH106" s="13"/>
      <c r="BI106" s="26">
        <f t="shared" si="54"/>
        <v>0</v>
      </c>
      <c r="BJ106" s="27">
        <f t="shared" si="55"/>
        <v>0</v>
      </c>
      <c r="BL106" s="43"/>
    </row>
    <row r="107" spans="1:64" ht="14.5" outlineLevel="1" x14ac:dyDescent="0.35">
      <c r="A107" s="13"/>
      <c r="B107" s="340" t="s">
        <v>422</v>
      </c>
      <c r="C107" s="267"/>
      <c r="D107" s="267"/>
      <c r="E107" s="267"/>
      <c r="F107" s="267"/>
      <c r="G107" s="267"/>
      <c r="H107" s="267"/>
      <c r="I107" s="267"/>
      <c r="J107" s="360"/>
      <c r="K107" s="24"/>
      <c r="L107" s="205">
        <f t="shared" si="52"/>
        <v>0</v>
      </c>
      <c r="M107" s="13"/>
      <c r="N107" s="183"/>
      <c r="O107" s="183"/>
      <c r="P107" s="183"/>
      <c r="Q107" s="395" t="str">
        <f t="shared" si="37"/>
        <v>ok</v>
      </c>
      <c r="R107" s="183"/>
      <c r="S107" s="61"/>
      <c r="T107" s="184"/>
      <c r="U107" s="183"/>
      <c r="V107" s="61"/>
      <c r="W107" s="184"/>
      <c r="X107" s="183"/>
      <c r="Y107" s="61"/>
      <c r="Z107" s="184"/>
      <c r="AA107" s="183"/>
      <c r="AB107" s="61"/>
      <c r="AC107" s="184"/>
      <c r="AD107" s="183"/>
      <c r="AE107" s="61"/>
      <c r="AF107" s="184"/>
      <c r="AG107" s="183"/>
      <c r="AH107" s="61"/>
      <c r="AI107" s="184"/>
      <c r="AJ107" s="183"/>
      <c r="AK107" s="61"/>
      <c r="AL107" s="184"/>
      <c r="AM107" s="183"/>
      <c r="AN107" s="61"/>
      <c r="AO107" s="184"/>
      <c r="AP107" s="183"/>
      <c r="AQ107" s="61"/>
      <c r="AR107" s="184"/>
      <c r="AS107" s="183"/>
      <c r="AT107" s="61"/>
      <c r="AU107" s="184"/>
      <c r="AV107" s="183"/>
      <c r="AW107" s="61"/>
      <c r="AX107" s="184"/>
      <c r="AY107" s="183"/>
      <c r="AZ107" s="61"/>
      <c r="BA107" s="184"/>
      <c r="BB107" s="13"/>
      <c r="BC107" s="26"/>
      <c r="BD107" s="27">
        <f t="shared" si="36"/>
        <v>0</v>
      </c>
      <c r="BE107" s="13"/>
      <c r="BF107" s="26"/>
      <c r="BG107" s="27">
        <f t="shared" si="53"/>
        <v>0</v>
      </c>
      <c r="BH107" s="13"/>
      <c r="BI107" s="26">
        <f t="shared" si="54"/>
        <v>0</v>
      </c>
      <c r="BJ107" s="27">
        <f t="shared" si="55"/>
        <v>0</v>
      </c>
      <c r="BL107" s="43"/>
    </row>
    <row r="108" spans="1:64" ht="14.5" outlineLevel="1" x14ac:dyDescent="0.35">
      <c r="A108" s="13"/>
      <c r="B108" s="340" t="s">
        <v>423</v>
      </c>
      <c r="C108" s="267"/>
      <c r="D108" s="329"/>
      <c r="E108" s="267"/>
      <c r="F108" s="267"/>
      <c r="G108" s="23"/>
      <c r="H108" s="23"/>
      <c r="I108" s="23"/>
      <c r="J108" s="56"/>
      <c r="K108" s="24"/>
      <c r="L108" s="205">
        <f t="shared" si="52"/>
        <v>0</v>
      </c>
      <c r="M108" s="13"/>
      <c r="N108" s="183"/>
      <c r="O108" s="183"/>
      <c r="P108" s="183"/>
      <c r="Q108" s="395" t="str">
        <f t="shared" si="37"/>
        <v>ok</v>
      </c>
      <c r="R108" s="183"/>
      <c r="S108" s="61"/>
      <c r="T108" s="184"/>
      <c r="U108" s="183"/>
      <c r="V108" s="61"/>
      <c r="W108" s="184"/>
      <c r="X108" s="183"/>
      <c r="Y108" s="61"/>
      <c r="Z108" s="184"/>
      <c r="AA108" s="183"/>
      <c r="AB108" s="61"/>
      <c r="AC108" s="184"/>
      <c r="AD108" s="183"/>
      <c r="AE108" s="61"/>
      <c r="AF108" s="184"/>
      <c r="AG108" s="183"/>
      <c r="AH108" s="61"/>
      <c r="AI108" s="184"/>
      <c r="AJ108" s="183"/>
      <c r="AK108" s="61"/>
      <c r="AL108" s="184"/>
      <c r="AM108" s="183"/>
      <c r="AN108" s="61"/>
      <c r="AO108" s="184"/>
      <c r="AP108" s="183"/>
      <c r="AQ108" s="61"/>
      <c r="AR108" s="184"/>
      <c r="AS108" s="183"/>
      <c r="AT108" s="61"/>
      <c r="AU108" s="184"/>
      <c r="AV108" s="183"/>
      <c r="AW108" s="61"/>
      <c r="AX108" s="184"/>
      <c r="AY108" s="183"/>
      <c r="AZ108" s="61"/>
      <c r="BA108" s="184"/>
      <c r="BB108" s="13"/>
      <c r="BC108" s="26"/>
      <c r="BD108" s="27">
        <f t="shared" si="36"/>
        <v>0</v>
      </c>
      <c r="BE108" s="13"/>
      <c r="BF108" s="26"/>
      <c r="BG108" s="27">
        <f t="shared" si="53"/>
        <v>0</v>
      </c>
      <c r="BH108" s="13"/>
      <c r="BI108" s="26">
        <f t="shared" si="54"/>
        <v>0</v>
      </c>
      <c r="BJ108" s="27">
        <f t="shared" si="55"/>
        <v>0</v>
      </c>
      <c r="BL108" s="43"/>
    </row>
    <row r="109" spans="1:64" ht="14.5" outlineLevel="1" x14ac:dyDescent="0.35">
      <c r="A109" s="13"/>
      <c r="B109" s="340" t="s">
        <v>424</v>
      </c>
      <c r="C109" s="267"/>
      <c r="D109" s="329"/>
      <c r="E109" s="267"/>
      <c r="F109" s="267"/>
      <c r="G109" s="23"/>
      <c r="H109" s="23"/>
      <c r="I109" s="23"/>
      <c r="J109" s="56"/>
      <c r="K109" s="24"/>
      <c r="L109" s="205">
        <f t="shared" si="52"/>
        <v>0</v>
      </c>
      <c r="M109" s="13"/>
      <c r="N109" s="183"/>
      <c r="O109" s="183"/>
      <c r="P109" s="183"/>
      <c r="Q109" s="395" t="str">
        <f t="shared" si="37"/>
        <v>ok</v>
      </c>
      <c r="R109" s="183"/>
      <c r="S109" s="61"/>
      <c r="T109" s="184"/>
      <c r="U109" s="183"/>
      <c r="V109" s="61"/>
      <c r="W109" s="184"/>
      <c r="X109" s="183"/>
      <c r="Y109" s="61"/>
      <c r="Z109" s="184"/>
      <c r="AA109" s="183"/>
      <c r="AB109" s="61"/>
      <c r="AC109" s="184"/>
      <c r="AD109" s="183"/>
      <c r="AE109" s="61"/>
      <c r="AF109" s="184"/>
      <c r="AG109" s="183"/>
      <c r="AH109" s="61"/>
      <c r="AI109" s="184"/>
      <c r="AJ109" s="183"/>
      <c r="AK109" s="61"/>
      <c r="AL109" s="184"/>
      <c r="AM109" s="183"/>
      <c r="AN109" s="61"/>
      <c r="AO109" s="184"/>
      <c r="AP109" s="183"/>
      <c r="AQ109" s="61"/>
      <c r="AR109" s="184"/>
      <c r="AS109" s="183"/>
      <c r="AT109" s="61"/>
      <c r="AU109" s="184"/>
      <c r="AV109" s="183"/>
      <c r="AW109" s="61"/>
      <c r="AX109" s="184"/>
      <c r="AY109" s="183"/>
      <c r="AZ109" s="61"/>
      <c r="BA109" s="184"/>
      <c r="BB109" s="13"/>
      <c r="BC109" s="26"/>
      <c r="BD109" s="27">
        <f t="shared" si="36"/>
        <v>0</v>
      </c>
      <c r="BE109" s="13"/>
      <c r="BF109" s="26"/>
      <c r="BG109" s="27">
        <f t="shared" si="53"/>
        <v>0</v>
      </c>
      <c r="BH109" s="13"/>
      <c r="BI109" s="26">
        <f t="shared" si="54"/>
        <v>0</v>
      </c>
      <c r="BJ109" s="27">
        <f t="shared" si="55"/>
        <v>0</v>
      </c>
      <c r="BL109" s="43"/>
    </row>
    <row r="110" spans="1:64" ht="14.5" outlineLevel="1" x14ac:dyDescent="0.35">
      <c r="A110" s="13"/>
      <c r="B110" s="340" t="s">
        <v>425</v>
      </c>
      <c r="C110" s="267"/>
      <c r="D110" s="329"/>
      <c r="E110" s="267"/>
      <c r="F110" s="267"/>
      <c r="G110" s="23"/>
      <c r="H110" s="23"/>
      <c r="I110" s="23"/>
      <c r="J110" s="56"/>
      <c r="K110" s="24"/>
      <c r="L110" s="205">
        <f t="shared" si="52"/>
        <v>0</v>
      </c>
      <c r="M110" s="13"/>
      <c r="N110" s="183"/>
      <c r="O110" s="183"/>
      <c r="P110" s="183"/>
      <c r="Q110" s="395" t="str">
        <f t="shared" si="37"/>
        <v>ok</v>
      </c>
      <c r="R110" s="183"/>
      <c r="S110" s="61"/>
      <c r="T110" s="184"/>
      <c r="U110" s="183"/>
      <c r="V110" s="61"/>
      <c r="W110" s="184"/>
      <c r="X110" s="183"/>
      <c r="Y110" s="61"/>
      <c r="Z110" s="184"/>
      <c r="AA110" s="183"/>
      <c r="AB110" s="61"/>
      <c r="AC110" s="184"/>
      <c r="AD110" s="183"/>
      <c r="AE110" s="61"/>
      <c r="AF110" s="184"/>
      <c r="AG110" s="183"/>
      <c r="AH110" s="61"/>
      <c r="AI110" s="184"/>
      <c r="AJ110" s="183"/>
      <c r="AK110" s="61"/>
      <c r="AL110" s="184"/>
      <c r="AM110" s="183"/>
      <c r="AN110" s="61"/>
      <c r="AO110" s="184"/>
      <c r="AP110" s="183"/>
      <c r="AQ110" s="61"/>
      <c r="AR110" s="184"/>
      <c r="AS110" s="183"/>
      <c r="AT110" s="61"/>
      <c r="AU110" s="184"/>
      <c r="AV110" s="183"/>
      <c r="AW110" s="61"/>
      <c r="AX110" s="184"/>
      <c r="AY110" s="183"/>
      <c r="AZ110" s="61"/>
      <c r="BA110" s="184"/>
      <c r="BB110" s="13"/>
      <c r="BC110" s="26"/>
      <c r="BD110" s="27">
        <f t="shared" si="36"/>
        <v>0</v>
      </c>
      <c r="BE110" s="13"/>
      <c r="BF110" s="26"/>
      <c r="BG110" s="27">
        <f t="shared" si="53"/>
        <v>0</v>
      </c>
      <c r="BH110" s="13"/>
      <c r="BI110" s="26">
        <f t="shared" si="54"/>
        <v>0</v>
      </c>
      <c r="BJ110" s="27">
        <f t="shared" si="55"/>
        <v>0</v>
      </c>
      <c r="BL110" s="43"/>
    </row>
    <row r="111" spans="1:64" ht="14.5" outlineLevel="1" x14ac:dyDescent="0.35">
      <c r="A111" s="13"/>
      <c r="B111" s="340" t="s">
        <v>426</v>
      </c>
      <c r="C111" s="267"/>
      <c r="D111" s="329"/>
      <c r="E111" s="267"/>
      <c r="F111" s="267"/>
      <c r="G111" s="23"/>
      <c r="H111" s="23"/>
      <c r="I111" s="23"/>
      <c r="J111" s="56"/>
      <c r="K111" s="24"/>
      <c r="L111" s="205">
        <f t="shared" si="52"/>
        <v>0</v>
      </c>
      <c r="M111" s="13"/>
      <c r="N111" s="183"/>
      <c r="O111" s="183"/>
      <c r="P111" s="183"/>
      <c r="Q111" s="395" t="str">
        <f t="shared" si="37"/>
        <v>ok</v>
      </c>
      <c r="R111" s="183"/>
      <c r="S111" s="61"/>
      <c r="T111" s="184"/>
      <c r="U111" s="183"/>
      <c r="V111" s="61"/>
      <c r="W111" s="184"/>
      <c r="X111" s="183"/>
      <c r="Y111" s="61"/>
      <c r="Z111" s="184"/>
      <c r="AA111" s="183"/>
      <c r="AB111" s="61"/>
      <c r="AC111" s="184"/>
      <c r="AD111" s="183"/>
      <c r="AE111" s="61"/>
      <c r="AF111" s="184"/>
      <c r="AG111" s="183"/>
      <c r="AH111" s="61"/>
      <c r="AI111" s="184"/>
      <c r="AJ111" s="183"/>
      <c r="AK111" s="61"/>
      <c r="AL111" s="184"/>
      <c r="AM111" s="183"/>
      <c r="AN111" s="61"/>
      <c r="AO111" s="184"/>
      <c r="AP111" s="183"/>
      <c r="AQ111" s="61"/>
      <c r="AR111" s="184"/>
      <c r="AS111" s="183"/>
      <c r="AT111" s="61"/>
      <c r="AU111" s="184"/>
      <c r="AV111" s="183"/>
      <c r="AW111" s="61"/>
      <c r="AX111" s="184"/>
      <c r="AY111" s="183"/>
      <c r="AZ111" s="61"/>
      <c r="BA111" s="184"/>
      <c r="BB111" s="13"/>
      <c r="BC111" s="26"/>
      <c r="BD111" s="27">
        <f t="shared" si="36"/>
        <v>0</v>
      </c>
      <c r="BE111" s="13"/>
      <c r="BF111" s="26"/>
      <c r="BG111" s="27">
        <f t="shared" si="53"/>
        <v>0</v>
      </c>
      <c r="BH111" s="13"/>
      <c r="BI111" s="26">
        <f t="shared" si="54"/>
        <v>0</v>
      </c>
      <c r="BJ111" s="27">
        <f t="shared" si="55"/>
        <v>0</v>
      </c>
      <c r="BL111" s="43"/>
    </row>
    <row r="112" spans="1:64" ht="14.5" outlineLevel="1" x14ac:dyDescent="0.35">
      <c r="A112" s="13"/>
      <c r="B112" s="340" t="s">
        <v>427</v>
      </c>
      <c r="C112" s="267"/>
      <c r="D112" s="329"/>
      <c r="E112" s="267"/>
      <c r="F112" s="267"/>
      <c r="G112" s="23"/>
      <c r="H112" s="23"/>
      <c r="I112" s="23"/>
      <c r="J112" s="56"/>
      <c r="K112" s="24"/>
      <c r="L112" s="205">
        <f t="shared" si="52"/>
        <v>0</v>
      </c>
      <c r="M112" s="13"/>
      <c r="N112" s="183"/>
      <c r="O112" s="183"/>
      <c r="P112" s="183"/>
      <c r="Q112" s="395" t="str">
        <f t="shared" si="37"/>
        <v>ok</v>
      </c>
      <c r="R112" s="183"/>
      <c r="S112" s="61"/>
      <c r="T112" s="184"/>
      <c r="U112" s="183"/>
      <c r="V112" s="61"/>
      <c r="W112" s="184"/>
      <c r="X112" s="183"/>
      <c r="Y112" s="61"/>
      <c r="Z112" s="184"/>
      <c r="AA112" s="183"/>
      <c r="AB112" s="61"/>
      <c r="AC112" s="184"/>
      <c r="AD112" s="183"/>
      <c r="AE112" s="61"/>
      <c r="AF112" s="184"/>
      <c r="AG112" s="183"/>
      <c r="AH112" s="61"/>
      <c r="AI112" s="184"/>
      <c r="AJ112" s="183"/>
      <c r="AK112" s="61"/>
      <c r="AL112" s="184"/>
      <c r="AM112" s="183"/>
      <c r="AN112" s="61"/>
      <c r="AO112" s="184"/>
      <c r="AP112" s="183"/>
      <c r="AQ112" s="61"/>
      <c r="AR112" s="184"/>
      <c r="AS112" s="183"/>
      <c r="AT112" s="61"/>
      <c r="AU112" s="184"/>
      <c r="AV112" s="183"/>
      <c r="AW112" s="61"/>
      <c r="AX112" s="184"/>
      <c r="AY112" s="183"/>
      <c r="AZ112" s="61"/>
      <c r="BA112" s="184"/>
      <c r="BB112" s="13"/>
      <c r="BC112" s="26"/>
      <c r="BD112" s="27">
        <f t="shared" si="36"/>
        <v>0</v>
      </c>
      <c r="BE112" s="13"/>
      <c r="BF112" s="26"/>
      <c r="BG112" s="27">
        <f t="shared" si="53"/>
        <v>0</v>
      </c>
      <c r="BH112" s="13"/>
      <c r="BI112" s="26">
        <f t="shared" si="54"/>
        <v>0</v>
      </c>
      <c r="BJ112" s="27">
        <f t="shared" si="55"/>
        <v>0</v>
      </c>
      <c r="BL112" s="43"/>
    </row>
    <row r="113" spans="1:64" outlineLevel="1" thickBot="1" x14ac:dyDescent="0.4">
      <c r="A113" s="13"/>
      <c r="B113" s="340" t="s">
        <v>428</v>
      </c>
      <c r="C113" s="317"/>
      <c r="D113" s="358"/>
      <c r="E113" s="317"/>
      <c r="F113" s="341"/>
      <c r="G113" s="192"/>
      <c r="H113" s="192"/>
      <c r="I113" s="192"/>
      <c r="J113" s="193"/>
      <c r="K113" s="194"/>
      <c r="L113" s="205">
        <f t="shared" si="52"/>
        <v>0</v>
      </c>
      <c r="M113" s="13"/>
      <c r="N113" s="185"/>
      <c r="O113" s="185"/>
      <c r="P113" s="185"/>
      <c r="Q113" s="395" t="str">
        <f t="shared" si="37"/>
        <v>ok</v>
      </c>
      <c r="R113" s="185"/>
      <c r="S113" s="66"/>
      <c r="T113" s="186"/>
      <c r="U113" s="185"/>
      <c r="V113" s="66"/>
      <c r="W113" s="186"/>
      <c r="X113" s="185"/>
      <c r="Y113" s="66"/>
      <c r="Z113" s="186"/>
      <c r="AA113" s="185"/>
      <c r="AB113" s="66"/>
      <c r="AC113" s="186"/>
      <c r="AD113" s="185"/>
      <c r="AE113" s="66"/>
      <c r="AF113" s="186"/>
      <c r="AG113" s="185"/>
      <c r="AH113" s="66"/>
      <c r="AI113" s="186"/>
      <c r="AJ113" s="185"/>
      <c r="AK113" s="66"/>
      <c r="AL113" s="186"/>
      <c r="AM113" s="185"/>
      <c r="AN113" s="66"/>
      <c r="AO113" s="186"/>
      <c r="AP113" s="185"/>
      <c r="AQ113" s="66"/>
      <c r="AR113" s="186"/>
      <c r="AS113" s="185"/>
      <c r="AT113" s="66"/>
      <c r="AU113" s="186"/>
      <c r="AV113" s="185"/>
      <c r="AW113" s="66"/>
      <c r="AX113" s="186"/>
      <c r="AY113" s="185"/>
      <c r="AZ113" s="66"/>
      <c r="BA113" s="186"/>
      <c r="BB113" s="13"/>
      <c r="BC113" s="155"/>
      <c r="BD113" s="197">
        <f t="shared" si="36"/>
        <v>0</v>
      </c>
      <c r="BE113" s="13"/>
      <c r="BF113" s="155"/>
      <c r="BG113" s="27">
        <f t="shared" si="53"/>
        <v>0</v>
      </c>
      <c r="BH113" s="13"/>
      <c r="BI113" s="26">
        <f t="shared" si="54"/>
        <v>0</v>
      </c>
      <c r="BJ113" s="27">
        <f t="shared" si="55"/>
        <v>0</v>
      </c>
      <c r="BL113" s="198"/>
    </row>
    <row r="114" spans="1:64" ht="15" customHeight="1" thickBot="1" x14ac:dyDescent="0.4">
      <c r="A114" s="13"/>
      <c r="B114" s="388" t="s">
        <v>326</v>
      </c>
      <c r="C114" s="387"/>
      <c r="D114" s="387"/>
      <c r="E114" s="387"/>
      <c r="F114" s="387"/>
      <c r="G114" s="387"/>
      <c r="H114" s="387"/>
      <c r="I114" s="387"/>
      <c r="J114" s="387"/>
      <c r="K114" s="387"/>
      <c r="L114" s="348">
        <f>SUM(L115:L124)</f>
        <v>0</v>
      </c>
      <c r="M114" s="20"/>
      <c r="N114" s="348">
        <f t="shared" ref="N114:P114" si="56">SUM(N115:N124)</f>
        <v>0</v>
      </c>
      <c r="O114" s="348">
        <f t="shared" si="56"/>
        <v>0</v>
      </c>
      <c r="P114" s="348">
        <f t="shared" si="56"/>
        <v>0</v>
      </c>
      <c r="Q114" s="395" t="str">
        <f t="shared" si="37"/>
        <v>ok</v>
      </c>
      <c r="R114" s="175">
        <f t="shared" ref="R114:BA114" si="57">SUM(R115:R124)</f>
        <v>0</v>
      </c>
      <c r="S114" s="166">
        <f t="shared" si="57"/>
        <v>0</v>
      </c>
      <c r="T114" s="176">
        <f t="shared" si="57"/>
        <v>0</v>
      </c>
      <c r="U114" s="175">
        <f t="shared" si="57"/>
        <v>0</v>
      </c>
      <c r="V114" s="166">
        <f t="shared" si="57"/>
        <v>0</v>
      </c>
      <c r="W114" s="176">
        <f t="shared" si="57"/>
        <v>0</v>
      </c>
      <c r="X114" s="175">
        <f t="shared" si="57"/>
        <v>0</v>
      </c>
      <c r="Y114" s="166">
        <f t="shared" si="57"/>
        <v>0</v>
      </c>
      <c r="Z114" s="176">
        <f t="shared" si="57"/>
        <v>0</v>
      </c>
      <c r="AA114" s="175">
        <f t="shared" si="57"/>
        <v>0</v>
      </c>
      <c r="AB114" s="166">
        <f t="shared" si="57"/>
        <v>0</v>
      </c>
      <c r="AC114" s="176">
        <f t="shared" si="57"/>
        <v>0</v>
      </c>
      <c r="AD114" s="175">
        <f t="shared" si="57"/>
        <v>0</v>
      </c>
      <c r="AE114" s="166">
        <f t="shared" si="57"/>
        <v>0</v>
      </c>
      <c r="AF114" s="176">
        <f t="shared" si="57"/>
        <v>0</v>
      </c>
      <c r="AG114" s="175">
        <f t="shared" si="57"/>
        <v>0</v>
      </c>
      <c r="AH114" s="166">
        <f t="shared" si="57"/>
        <v>0</v>
      </c>
      <c r="AI114" s="176">
        <f t="shared" si="57"/>
        <v>0</v>
      </c>
      <c r="AJ114" s="175">
        <f t="shared" si="57"/>
        <v>0</v>
      </c>
      <c r="AK114" s="166">
        <f t="shared" si="57"/>
        <v>0</v>
      </c>
      <c r="AL114" s="176">
        <f t="shared" si="57"/>
        <v>0</v>
      </c>
      <c r="AM114" s="175">
        <f t="shared" si="57"/>
        <v>0</v>
      </c>
      <c r="AN114" s="166">
        <f t="shared" si="57"/>
        <v>0</v>
      </c>
      <c r="AO114" s="176">
        <f t="shared" si="57"/>
        <v>0</v>
      </c>
      <c r="AP114" s="175">
        <f t="shared" si="57"/>
        <v>0</v>
      </c>
      <c r="AQ114" s="166">
        <f t="shared" si="57"/>
        <v>0</v>
      </c>
      <c r="AR114" s="176">
        <f t="shared" si="57"/>
        <v>0</v>
      </c>
      <c r="AS114" s="175">
        <f t="shared" si="57"/>
        <v>0</v>
      </c>
      <c r="AT114" s="166">
        <f t="shared" si="57"/>
        <v>0</v>
      </c>
      <c r="AU114" s="176">
        <f t="shared" si="57"/>
        <v>0</v>
      </c>
      <c r="AV114" s="175">
        <f t="shared" si="57"/>
        <v>0</v>
      </c>
      <c r="AW114" s="166">
        <f t="shared" si="57"/>
        <v>0</v>
      </c>
      <c r="AX114" s="176">
        <f t="shared" si="57"/>
        <v>0</v>
      </c>
      <c r="AY114" s="175">
        <f t="shared" si="57"/>
        <v>0</v>
      </c>
      <c r="AZ114" s="166">
        <f t="shared" si="57"/>
        <v>0</v>
      </c>
      <c r="BA114" s="176">
        <f t="shared" si="57"/>
        <v>0</v>
      </c>
      <c r="BB114" s="13"/>
      <c r="BC114" s="21">
        <f>SUM(BC115:BC124)</f>
        <v>0</v>
      </c>
      <c r="BD114" s="22">
        <f t="shared" si="36"/>
        <v>0</v>
      </c>
      <c r="BE114" s="13"/>
      <c r="BF114" s="21">
        <f>SUM(BF115:BF124)</f>
        <v>0</v>
      </c>
      <c r="BG114" s="22">
        <f>IFERROR(BF114/L114,0)</f>
        <v>0</v>
      </c>
      <c r="BH114" s="13"/>
      <c r="BI114" s="21">
        <f>SUM(BI115:BI124)</f>
        <v>0</v>
      </c>
      <c r="BJ114" s="22">
        <f>IFERROR(BI114/L114,0)</f>
        <v>0</v>
      </c>
      <c r="BL114" s="40"/>
    </row>
    <row r="115" spans="1:64" ht="14.5" x14ac:dyDescent="0.35">
      <c r="A115" s="13"/>
      <c r="B115" s="340" t="s">
        <v>429</v>
      </c>
      <c r="C115" s="353"/>
      <c r="D115" s="353"/>
      <c r="E115" s="353"/>
      <c r="F115" s="354"/>
      <c r="G115" s="355"/>
      <c r="H115" s="355"/>
      <c r="I115" s="355"/>
      <c r="J115" s="356"/>
      <c r="K115" s="357"/>
      <c r="L115" s="205">
        <f t="shared" ref="L115:L124" si="58">F115*H115*J115*K115</f>
        <v>0</v>
      </c>
      <c r="M115" s="13"/>
      <c r="N115" s="177"/>
      <c r="O115" s="177"/>
      <c r="P115" s="177"/>
      <c r="Q115" s="395" t="str">
        <f t="shared" si="37"/>
        <v>ok</v>
      </c>
      <c r="R115" s="177"/>
      <c r="S115" s="169"/>
      <c r="T115" s="178"/>
      <c r="U115" s="177"/>
      <c r="V115" s="169"/>
      <c r="W115" s="178"/>
      <c r="X115" s="177"/>
      <c r="Y115" s="169"/>
      <c r="Z115" s="178"/>
      <c r="AA115" s="177"/>
      <c r="AB115" s="169"/>
      <c r="AC115" s="178"/>
      <c r="AD115" s="177"/>
      <c r="AE115" s="169"/>
      <c r="AF115" s="178"/>
      <c r="AG115" s="177"/>
      <c r="AH115" s="169"/>
      <c r="AI115" s="178"/>
      <c r="AJ115" s="177"/>
      <c r="AK115" s="169"/>
      <c r="AL115" s="178"/>
      <c r="AM115" s="177"/>
      <c r="AN115" s="169"/>
      <c r="AO115" s="178"/>
      <c r="AP115" s="177"/>
      <c r="AQ115" s="169"/>
      <c r="AR115" s="178"/>
      <c r="AS115" s="177"/>
      <c r="AT115" s="169"/>
      <c r="AU115" s="178"/>
      <c r="AV115" s="177"/>
      <c r="AW115" s="169"/>
      <c r="AX115" s="178"/>
      <c r="AY115" s="177"/>
      <c r="AZ115" s="169"/>
      <c r="BA115" s="178"/>
      <c r="BB115" s="13"/>
      <c r="BC115" s="26"/>
      <c r="BD115" s="27">
        <f t="shared" si="36"/>
        <v>0</v>
      </c>
      <c r="BE115" s="13"/>
      <c r="BF115" s="26"/>
      <c r="BG115" s="27">
        <f t="shared" ref="BG115:BG124" si="59">IFERROR(BF115/L115,0)</f>
        <v>0</v>
      </c>
      <c r="BH115" s="13"/>
      <c r="BI115" s="26">
        <f t="shared" ref="BI115:BI124" si="60">BC115+BF115</f>
        <v>0</v>
      </c>
      <c r="BJ115" s="27">
        <f t="shared" ref="BJ115:BJ124" si="61">IFERROR(BI115/L115,0)</f>
        <v>0</v>
      </c>
      <c r="BL115" s="43"/>
    </row>
    <row r="116" spans="1:64" ht="14.5" x14ac:dyDescent="0.35">
      <c r="A116" s="13"/>
      <c r="B116" s="340" t="s">
        <v>430</v>
      </c>
      <c r="C116" s="267"/>
      <c r="D116" s="329"/>
      <c r="E116" s="267"/>
      <c r="F116" s="326"/>
      <c r="G116" s="303"/>
      <c r="H116" s="303"/>
      <c r="I116" s="303"/>
      <c r="J116" s="359"/>
      <c r="K116" s="305"/>
      <c r="L116" s="205">
        <f t="shared" si="58"/>
        <v>0</v>
      </c>
      <c r="M116" s="13"/>
      <c r="N116" s="179"/>
      <c r="O116" s="179"/>
      <c r="P116" s="179"/>
      <c r="Q116" s="395" t="str">
        <f t="shared" si="37"/>
        <v>ok</v>
      </c>
      <c r="R116" s="179"/>
      <c r="S116" s="168"/>
      <c r="T116" s="180"/>
      <c r="U116" s="179"/>
      <c r="V116" s="168"/>
      <c r="W116" s="180"/>
      <c r="X116" s="179"/>
      <c r="Y116" s="168"/>
      <c r="Z116" s="180"/>
      <c r="AA116" s="179"/>
      <c r="AB116" s="168"/>
      <c r="AC116" s="180"/>
      <c r="AD116" s="179"/>
      <c r="AE116" s="168"/>
      <c r="AF116" s="180"/>
      <c r="AG116" s="179"/>
      <c r="AH116" s="168"/>
      <c r="AI116" s="180"/>
      <c r="AJ116" s="179"/>
      <c r="AK116" s="168"/>
      <c r="AL116" s="180"/>
      <c r="AM116" s="179"/>
      <c r="AN116" s="168"/>
      <c r="AO116" s="180"/>
      <c r="AP116" s="179"/>
      <c r="AQ116" s="168"/>
      <c r="AR116" s="180"/>
      <c r="AS116" s="179"/>
      <c r="AT116" s="168"/>
      <c r="AU116" s="180"/>
      <c r="AV116" s="179"/>
      <c r="AW116" s="168"/>
      <c r="AX116" s="180"/>
      <c r="AY116" s="179"/>
      <c r="AZ116" s="168"/>
      <c r="BA116" s="180"/>
      <c r="BB116" s="13"/>
      <c r="BC116" s="26"/>
      <c r="BD116" s="27">
        <f t="shared" si="36"/>
        <v>0</v>
      </c>
      <c r="BE116" s="13"/>
      <c r="BF116" s="26"/>
      <c r="BG116" s="27">
        <f t="shared" si="59"/>
        <v>0</v>
      </c>
      <c r="BH116" s="13"/>
      <c r="BI116" s="26">
        <f t="shared" si="60"/>
        <v>0</v>
      </c>
      <c r="BJ116" s="27">
        <f t="shared" si="61"/>
        <v>0</v>
      </c>
      <c r="BL116" s="43"/>
    </row>
    <row r="117" spans="1:64" ht="14.5" outlineLevel="1" x14ac:dyDescent="0.35">
      <c r="A117" s="13"/>
      <c r="B117" s="340" t="s">
        <v>431</v>
      </c>
      <c r="C117" s="267"/>
      <c r="D117" s="267"/>
      <c r="E117" s="267"/>
      <c r="F117" s="267"/>
      <c r="G117" s="267"/>
      <c r="H117" s="267"/>
      <c r="I117" s="267"/>
      <c r="J117" s="359"/>
      <c r="K117" s="24"/>
      <c r="L117" s="205">
        <f t="shared" si="58"/>
        <v>0</v>
      </c>
      <c r="M117" s="13"/>
      <c r="N117" s="181"/>
      <c r="O117" s="181"/>
      <c r="P117" s="181"/>
      <c r="Q117" s="395" t="str">
        <f t="shared" si="37"/>
        <v>ok</v>
      </c>
      <c r="R117" s="181"/>
      <c r="S117" s="174"/>
      <c r="T117" s="182"/>
      <c r="U117" s="181"/>
      <c r="V117" s="174"/>
      <c r="W117" s="182"/>
      <c r="X117" s="181"/>
      <c r="Y117" s="174"/>
      <c r="Z117" s="182"/>
      <c r="AA117" s="181"/>
      <c r="AB117" s="174"/>
      <c r="AC117" s="182"/>
      <c r="AD117" s="181"/>
      <c r="AE117" s="174"/>
      <c r="AF117" s="182"/>
      <c r="AG117" s="181"/>
      <c r="AH117" s="174"/>
      <c r="AI117" s="182"/>
      <c r="AJ117" s="181"/>
      <c r="AK117" s="174"/>
      <c r="AL117" s="182"/>
      <c r="AM117" s="181"/>
      <c r="AN117" s="174"/>
      <c r="AO117" s="182"/>
      <c r="AP117" s="181"/>
      <c r="AQ117" s="174"/>
      <c r="AR117" s="182"/>
      <c r="AS117" s="181"/>
      <c r="AT117" s="174"/>
      <c r="AU117" s="182"/>
      <c r="AV117" s="181"/>
      <c r="AW117" s="174"/>
      <c r="AX117" s="182"/>
      <c r="AY117" s="181"/>
      <c r="AZ117" s="174"/>
      <c r="BA117" s="182"/>
      <c r="BB117" s="13"/>
      <c r="BC117" s="26"/>
      <c r="BD117" s="27">
        <f t="shared" si="36"/>
        <v>0</v>
      </c>
      <c r="BE117" s="13"/>
      <c r="BF117" s="26"/>
      <c r="BG117" s="27">
        <f t="shared" si="59"/>
        <v>0</v>
      </c>
      <c r="BH117" s="13"/>
      <c r="BI117" s="26">
        <f t="shared" si="60"/>
        <v>0</v>
      </c>
      <c r="BJ117" s="27">
        <f t="shared" si="61"/>
        <v>0</v>
      </c>
      <c r="BL117" s="43"/>
    </row>
    <row r="118" spans="1:64" ht="14.5" outlineLevel="1" x14ac:dyDescent="0.35">
      <c r="A118" s="13"/>
      <c r="B118" s="340" t="s">
        <v>432</v>
      </c>
      <c r="C118" s="267"/>
      <c r="D118" s="267"/>
      <c r="E118" s="267"/>
      <c r="F118" s="267"/>
      <c r="G118" s="267"/>
      <c r="H118" s="267"/>
      <c r="I118" s="267"/>
      <c r="J118" s="360"/>
      <c r="K118" s="24"/>
      <c r="L118" s="205">
        <f t="shared" si="58"/>
        <v>0</v>
      </c>
      <c r="M118" s="13"/>
      <c r="N118" s="183"/>
      <c r="O118" s="183"/>
      <c r="P118" s="183"/>
      <c r="Q118" s="395" t="str">
        <f t="shared" si="37"/>
        <v>ok</v>
      </c>
      <c r="R118" s="183"/>
      <c r="S118" s="61"/>
      <c r="T118" s="184"/>
      <c r="U118" s="183"/>
      <c r="V118" s="61"/>
      <c r="W118" s="184"/>
      <c r="X118" s="183"/>
      <c r="Y118" s="61"/>
      <c r="Z118" s="184"/>
      <c r="AA118" s="183"/>
      <c r="AB118" s="61"/>
      <c r="AC118" s="184"/>
      <c r="AD118" s="183"/>
      <c r="AE118" s="61"/>
      <c r="AF118" s="184"/>
      <c r="AG118" s="183"/>
      <c r="AH118" s="61"/>
      <c r="AI118" s="184"/>
      <c r="AJ118" s="183"/>
      <c r="AK118" s="61"/>
      <c r="AL118" s="184"/>
      <c r="AM118" s="183"/>
      <c r="AN118" s="61"/>
      <c r="AO118" s="184"/>
      <c r="AP118" s="183"/>
      <c r="AQ118" s="61"/>
      <c r="AR118" s="184"/>
      <c r="AS118" s="183"/>
      <c r="AT118" s="61"/>
      <c r="AU118" s="184"/>
      <c r="AV118" s="183"/>
      <c r="AW118" s="61"/>
      <c r="AX118" s="184"/>
      <c r="AY118" s="183"/>
      <c r="AZ118" s="61"/>
      <c r="BA118" s="184"/>
      <c r="BB118" s="13"/>
      <c r="BC118" s="26"/>
      <c r="BD118" s="27">
        <f t="shared" si="36"/>
        <v>0</v>
      </c>
      <c r="BE118" s="13"/>
      <c r="BF118" s="26"/>
      <c r="BG118" s="27">
        <f t="shared" si="59"/>
        <v>0</v>
      </c>
      <c r="BH118" s="13"/>
      <c r="BI118" s="26">
        <f t="shared" si="60"/>
        <v>0</v>
      </c>
      <c r="BJ118" s="27">
        <f t="shared" si="61"/>
        <v>0</v>
      </c>
      <c r="BL118" s="43"/>
    </row>
    <row r="119" spans="1:64" ht="14.5" outlineLevel="1" x14ac:dyDescent="0.35">
      <c r="A119" s="13"/>
      <c r="B119" s="340" t="s">
        <v>433</v>
      </c>
      <c r="C119" s="267"/>
      <c r="D119" s="329"/>
      <c r="E119" s="267"/>
      <c r="F119" s="267"/>
      <c r="G119" s="23"/>
      <c r="H119" s="23"/>
      <c r="I119" s="23"/>
      <c r="J119" s="56"/>
      <c r="K119" s="24"/>
      <c r="L119" s="205">
        <f t="shared" si="58"/>
        <v>0</v>
      </c>
      <c r="M119" s="13"/>
      <c r="N119" s="183"/>
      <c r="O119" s="183"/>
      <c r="P119" s="183"/>
      <c r="Q119" s="395" t="str">
        <f t="shared" si="37"/>
        <v>ok</v>
      </c>
      <c r="R119" s="183"/>
      <c r="S119" s="61"/>
      <c r="T119" s="184"/>
      <c r="U119" s="183"/>
      <c r="V119" s="61"/>
      <c r="W119" s="184"/>
      <c r="X119" s="183"/>
      <c r="Y119" s="61"/>
      <c r="Z119" s="184"/>
      <c r="AA119" s="183"/>
      <c r="AB119" s="61"/>
      <c r="AC119" s="184"/>
      <c r="AD119" s="183"/>
      <c r="AE119" s="61"/>
      <c r="AF119" s="184"/>
      <c r="AG119" s="183"/>
      <c r="AH119" s="61"/>
      <c r="AI119" s="184"/>
      <c r="AJ119" s="183"/>
      <c r="AK119" s="61"/>
      <c r="AL119" s="184"/>
      <c r="AM119" s="183"/>
      <c r="AN119" s="61"/>
      <c r="AO119" s="184"/>
      <c r="AP119" s="183"/>
      <c r="AQ119" s="61"/>
      <c r="AR119" s="184"/>
      <c r="AS119" s="183"/>
      <c r="AT119" s="61"/>
      <c r="AU119" s="184"/>
      <c r="AV119" s="183"/>
      <c r="AW119" s="61"/>
      <c r="AX119" s="184"/>
      <c r="AY119" s="183"/>
      <c r="AZ119" s="61"/>
      <c r="BA119" s="184"/>
      <c r="BB119" s="13"/>
      <c r="BC119" s="26"/>
      <c r="BD119" s="27">
        <f t="shared" si="36"/>
        <v>0</v>
      </c>
      <c r="BE119" s="13"/>
      <c r="BF119" s="26"/>
      <c r="BG119" s="27">
        <f t="shared" si="59"/>
        <v>0</v>
      </c>
      <c r="BH119" s="13"/>
      <c r="BI119" s="26">
        <f t="shared" si="60"/>
        <v>0</v>
      </c>
      <c r="BJ119" s="27">
        <f t="shared" si="61"/>
        <v>0</v>
      </c>
      <c r="BL119" s="43"/>
    </row>
    <row r="120" spans="1:64" ht="14.5" outlineLevel="1" x14ac:dyDescent="0.35">
      <c r="A120" s="13"/>
      <c r="B120" s="340" t="s">
        <v>434</v>
      </c>
      <c r="C120" s="267"/>
      <c r="D120" s="329"/>
      <c r="E120" s="267"/>
      <c r="F120" s="267"/>
      <c r="G120" s="23"/>
      <c r="H120" s="23"/>
      <c r="I120" s="23"/>
      <c r="J120" s="56"/>
      <c r="K120" s="24"/>
      <c r="L120" s="205">
        <f t="shared" si="58"/>
        <v>0</v>
      </c>
      <c r="M120" s="13"/>
      <c r="N120" s="183"/>
      <c r="O120" s="183"/>
      <c r="P120" s="183"/>
      <c r="Q120" s="395" t="str">
        <f t="shared" si="37"/>
        <v>ok</v>
      </c>
      <c r="R120" s="183"/>
      <c r="S120" s="61"/>
      <c r="T120" s="184"/>
      <c r="U120" s="183"/>
      <c r="V120" s="61"/>
      <c r="W120" s="184"/>
      <c r="X120" s="183"/>
      <c r="Y120" s="61"/>
      <c r="Z120" s="184"/>
      <c r="AA120" s="183"/>
      <c r="AB120" s="61"/>
      <c r="AC120" s="184"/>
      <c r="AD120" s="183"/>
      <c r="AE120" s="61"/>
      <c r="AF120" s="184"/>
      <c r="AG120" s="183"/>
      <c r="AH120" s="61"/>
      <c r="AI120" s="184"/>
      <c r="AJ120" s="183"/>
      <c r="AK120" s="61"/>
      <c r="AL120" s="184"/>
      <c r="AM120" s="183"/>
      <c r="AN120" s="61"/>
      <c r="AO120" s="184"/>
      <c r="AP120" s="183"/>
      <c r="AQ120" s="61"/>
      <c r="AR120" s="184"/>
      <c r="AS120" s="183"/>
      <c r="AT120" s="61"/>
      <c r="AU120" s="184"/>
      <c r="AV120" s="183"/>
      <c r="AW120" s="61"/>
      <c r="AX120" s="184"/>
      <c r="AY120" s="183"/>
      <c r="AZ120" s="61"/>
      <c r="BA120" s="184"/>
      <c r="BB120" s="13"/>
      <c r="BC120" s="26"/>
      <c r="BD120" s="27">
        <f t="shared" si="36"/>
        <v>0</v>
      </c>
      <c r="BE120" s="13"/>
      <c r="BF120" s="26"/>
      <c r="BG120" s="27">
        <f t="shared" si="59"/>
        <v>0</v>
      </c>
      <c r="BH120" s="13"/>
      <c r="BI120" s="26">
        <f t="shared" si="60"/>
        <v>0</v>
      </c>
      <c r="BJ120" s="27">
        <f t="shared" si="61"/>
        <v>0</v>
      </c>
      <c r="BL120" s="43"/>
    </row>
    <row r="121" spans="1:64" ht="14.5" outlineLevel="1" x14ac:dyDescent="0.35">
      <c r="A121" s="13"/>
      <c r="B121" s="340" t="s">
        <v>435</v>
      </c>
      <c r="C121" s="267"/>
      <c r="D121" s="329"/>
      <c r="E121" s="267"/>
      <c r="F121" s="267"/>
      <c r="G121" s="23"/>
      <c r="H121" s="23"/>
      <c r="I121" s="23"/>
      <c r="J121" s="56"/>
      <c r="K121" s="24"/>
      <c r="L121" s="205">
        <f t="shared" si="58"/>
        <v>0</v>
      </c>
      <c r="M121" s="13"/>
      <c r="N121" s="183"/>
      <c r="O121" s="183"/>
      <c r="P121" s="183"/>
      <c r="Q121" s="395" t="str">
        <f t="shared" si="37"/>
        <v>ok</v>
      </c>
      <c r="R121" s="183"/>
      <c r="S121" s="61"/>
      <c r="T121" s="184"/>
      <c r="U121" s="183"/>
      <c r="V121" s="61"/>
      <c r="W121" s="184"/>
      <c r="X121" s="183"/>
      <c r="Y121" s="61"/>
      <c r="Z121" s="184"/>
      <c r="AA121" s="183"/>
      <c r="AB121" s="61"/>
      <c r="AC121" s="184"/>
      <c r="AD121" s="183"/>
      <c r="AE121" s="61"/>
      <c r="AF121" s="184"/>
      <c r="AG121" s="183"/>
      <c r="AH121" s="61"/>
      <c r="AI121" s="184"/>
      <c r="AJ121" s="183"/>
      <c r="AK121" s="61"/>
      <c r="AL121" s="184"/>
      <c r="AM121" s="183"/>
      <c r="AN121" s="61"/>
      <c r="AO121" s="184"/>
      <c r="AP121" s="183"/>
      <c r="AQ121" s="61"/>
      <c r="AR121" s="184"/>
      <c r="AS121" s="183"/>
      <c r="AT121" s="61"/>
      <c r="AU121" s="184"/>
      <c r="AV121" s="183"/>
      <c r="AW121" s="61"/>
      <c r="AX121" s="184"/>
      <c r="AY121" s="183"/>
      <c r="AZ121" s="61"/>
      <c r="BA121" s="184"/>
      <c r="BB121" s="13"/>
      <c r="BC121" s="26"/>
      <c r="BD121" s="27">
        <f t="shared" si="36"/>
        <v>0</v>
      </c>
      <c r="BE121" s="13"/>
      <c r="BF121" s="26"/>
      <c r="BG121" s="27">
        <f t="shared" si="59"/>
        <v>0</v>
      </c>
      <c r="BH121" s="13"/>
      <c r="BI121" s="26">
        <f t="shared" si="60"/>
        <v>0</v>
      </c>
      <c r="BJ121" s="27">
        <f t="shared" si="61"/>
        <v>0</v>
      </c>
      <c r="BL121" s="43"/>
    </row>
    <row r="122" spans="1:64" ht="14.5" outlineLevel="1" x14ac:dyDescent="0.35">
      <c r="A122" s="13"/>
      <c r="B122" s="340" t="s">
        <v>436</v>
      </c>
      <c r="C122" s="267"/>
      <c r="D122" s="329"/>
      <c r="E122" s="267"/>
      <c r="F122" s="267"/>
      <c r="G122" s="23"/>
      <c r="H122" s="23"/>
      <c r="I122" s="23"/>
      <c r="J122" s="56"/>
      <c r="K122" s="24"/>
      <c r="L122" s="205">
        <f t="shared" si="58"/>
        <v>0</v>
      </c>
      <c r="M122" s="13"/>
      <c r="N122" s="183"/>
      <c r="O122" s="183"/>
      <c r="P122" s="183"/>
      <c r="Q122" s="395" t="str">
        <f t="shared" si="37"/>
        <v>ok</v>
      </c>
      <c r="R122" s="183"/>
      <c r="S122" s="61"/>
      <c r="T122" s="184"/>
      <c r="U122" s="183"/>
      <c r="V122" s="61"/>
      <c r="W122" s="184"/>
      <c r="X122" s="183"/>
      <c r="Y122" s="61"/>
      <c r="Z122" s="184"/>
      <c r="AA122" s="183"/>
      <c r="AB122" s="61"/>
      <c r="AC122" s="184"/>
      <c r="AD122" s="183"/>
      <c r="AE122" s="61"/>
      <c r="AF122" s="184"/>
      <c r="AG122" s="183"/>
      <c r="AH122" s="61"/>
      <c r="AI122" s="184"/>
      <c r="AJ122" s="183"/>
      <c r="AK122" s="61"/>
      <c r="AL122" s="184"/>
      <c r="AM122" s="183"/>
      <c r="AN122" s="61"/>
      <c r="AO122" s="184"/>
      <c r="AP122" s="183"/>
      <c r="AQ122" s="61"/>
      <c r="AR122" s="184"/>
      <c r="AS122" s="183"/>
      <c r="AT122" s="61"/>
      <c r="AU122" s="184"/>
      <c r="AV122" s="183"/>
      <c r="AW122" s="61"/>
      <c r="AX122" s="184"/>
      <c r="AY122" s="183"/>
      <c r="AZ122" s="61"/>
      <c r="BA122" s="184"/>
      <c r="BB122" s="13"/>
      <c r="BC122" s="26"/>
      <c r="BD122" s="27">
        <f t="shared" si="36"/>
        <v>0</v>
      </c>
      <c r="BE122" s="13"/>
      <c r="BF122" s="26"/>
      <c r="BG122" s="27">
        <f t="shared" si="59"/>
        <v>0</v>
      </c>
      <c r="BH122" s="13"/>
      <c r="BI122" s="26">
        <f t="shared" si="60"/>
        <v>0</v>
      </c>
      <c r="BJ122" s="27">
        <f t="shared" si="61"/>
        <v>0</v>
      </c>
      <c r="BL122" s="43"/>
    </row>
    <row r="123" spans="1:64" ht="14.5" outlineLevel="1" x14ac:dyDescent="0.35">
      <c r="A123" s="13"/>
      <c r="B123" s="340" t="s">
        <v>437</v>
      </c>
      <c r="C123" s="267"/>
      <c r="D123" s="329"/>
      <c r="E123" s="267"/>
      <c r="F123" s="267"/>
      <c r="G123" s="23"/>
      <c r="H123" s="23"/>
      <c r="I123" s="23"/>
      <c r="J123" s="56"/>
      <c r="K123" s="24"/>
      <c r="L123" s="205">
        <f t="shared" si="58"/>
        <v>0</v>
      </c>
      <c r="M123" s="13"/>
      <c r="N123" s="183"/>
      <c r="O123" s="183"/>
      <c r="P123" s="183"/>
      <c r="Q123" s="395" t="str">
        <f t="shared" si="37"/>
        <v>ok</v>
      </c>
      <c r="R123" s="183"/>
      <c r="S123" s="61"/>
      <c r="T123" s="184"/>
      <c r="U123" s="183"/>
      <c r="V123" s="61"/>
      <c r="W123" s="184"/>
      <c r="X123" s="183"/>
      <c r="Y123" s="61"/>
      <c r="Z123" s="184"/>
      <c r="AA123" s="183"/>
      <c r="AB123" s="61"/>
      <c r="AC123" s="184"/>
      <c r="AD123" s="183"/>
      <c r="AE123" s="61"/>
      <c r="AF123" s="184"/>
      <c r="AG123" s="183"/>
      <c r="AH123" s="61"/>
      <c r="AI123" s="184"/>
      <c r="AJ123" s="183"/>
      <c r="AK123" s="61"/>
      <c r="AL123" s="184"/>
      <c r="AM123" s="183"/>
      <c r="AN123" s="61"/>
      <c r="AO123" s="184"/>
      <c r="AP123" s="183"/>
      <c r="AQ123" s="61"/>
      <c r="AR123" s="184"/>
      <c r="AS123" s="183"/>
      <c r="AT123" s="61"/>
      <c r="AU123" s="184"/>
      <c r="AV123" s="183"/>
      <c r="AW123" s="61"/>
      <c r="AX123" s="184"/>
      <c r="AY123" s="183"/>
      <c r="AZ123" s="61"/>
      <c r="BA123" s="184"/>
      <c r="BB123" s="13"/>
      <c r="BC123" s="26"/>
      <c r="BD123" s="27">
        <f t="shared" si="36"/>
        <v>0</v>
      </c>
      <c r="BE123" s="13"/>
      <c r="BF123" s="26"/>
      <c r="BG123" s="27">
        <f t="shared" si="59"/>
        <v>0</v>
      </c>
      <c r="BH123" s="13"/>
      <c r="BI123" s="26">
        <f t="shared" si="60"/>
        <v>0</v>
      </c>
      <c r="BJ123" s="27">
        <f t="shared" si="61"/>
        <v>0</v>
      </c>
      <c r="BL123" s="43"/>
    </row>
    <row r="124" spans="1:64" outlineLevel="1" thickBot="1" x14ac:dyDescent="0.4">
      <c r="A124" s="13"/>
      <c r="B124" s="340" t="s">
        <v>438</v>
      </c>
      <c r="C124" s="317"/>
      <c r="D124" s="358"/>
      <c r="E124" s="317"/>
      <c r="F124" s="341"/>
      <c r="G124" s="192"/>
      <c r="H124" s="192"/>
      <c r="I124" s="192"/>
      <c r="J124" s="193"/>
      <c r="K124" s="194"/>
      <c r="L124" s="205">
        <f t="shared" si="58"/>
        <v>0</v>
      </c>
      <c r="M124" s="13"/>
      <c r="N124" s="185"/>
      <c r="O124" s="185"/>
      <c r="P124" s="185"/>
      <c r="Q124" s="395" t="str">
        <f t="shared" si="37"/>
        <v>ok</v>
      </c>
      <c r="R124" s="185"/>
      <c r="S124" s="66"/>
      <c r="T124" s="186"/>
      <c r="U124" s="185"/>
      <c r="V124" s="66"/>
      <c r="W124" s="186"/>
      <c r="X124" s="185"/>
      <c r="Y124" s="66"/>
      <c r="Z124" s="186"/>
      <c r="AA124" s="185"/>
      <c r="AB124" s="66"/>
      <c r="AC124" s="186"/>
      <c r="AD124" s="185"/>
      <c r="AE124" s="66"/>
      <c r="AF124" s="186"/>
      <c r="AG124" s="185"/>
      <c r="AH124" s="66"/>
      <c r="AI124" s="186"/>
      <c r="AJ124" s="185"/>
      <c r="AK124" s="66"/>
      <c r="AL124" s="186"/>
      <c r="AM124" s="185"/>
      <c r="AN124" s="66"/>
      <c r="AO124" s="186"/>
      <c r="AP124" s="185"/>
      <c r="AQ124" s="66"/>
      <c r="AR124" s="186"/>
      <c r="AS124" s="185"/>
      <c r="AT124" s="66"/>
      <c r="AU124" s="186"/>
      <c r="AV124" s="185"/>
      <c r="AW124" s="66"/>
      <c r="AX124" s="186"/>
      <c r="AY124" s="185"/>
      <c r="AZ124" s="66"/>
      <c r="BA124" s="186"/>
      <c r="BB124" s="13"/>
      <c r="BC124" s="155"/>
      <c r="BD124" s="197">
        <f t="shared" si="36"/>
        <v>0</v>
      </c>
      <c r="BE124" s="13"/>
      <c r="BF124" s="155"/>
      <c r="BG124" s="27">
        <f t="shared" si="59"/>
        <v>0</v>
      </c>
      <c r="BH124" s="13"/>
      <c r="BI124" s="26">
        <f t="shared" si="60"/>
        <v>0</v>
      </c>
      <c r="BJ124" s="27">
        <f t="shared" si="61"/>
        <v>0</v>
      </c>
      <c r="BL124" s="198"/>
    </row>
    <row r="125" spans="1:64" outlineLevel="1" thickBot="1" x14ac:dyDescent="0.4">
      <c r="A125" s="13"/>
      <c r="B125" s="403"/>
      <c r="C125" s="404"/>
      <c r="D125" s="404"/>
      <c r="E125" s="404"/>
      <c r="F125" s="36"/>
      <c r="G125" s="404"/>
      <c r="H125" s="404"/>
      <c r="I125" s="404"/>
      <c r="J125" s="405"/>
      <c r="K125" s="187"/>
      <c r="L125" s="154"/>
      <c r="M125" s="13"/>
      <c r="N125" s="406"/>
      <c r="O125" s="406"/>
      <c r="P125" s="406"/>
      <c r="Q125" s="395"/>
      <c r="R125" s="406"/>
      <c r="S125" s="406"/>
      <c r="T125" s="406"/>
      <c r="U125" s="406"/>
      <c r="V125" s="406"/>
      <c r="W125" s="406"/>
      <c r="X125" s="406"/>
      <c r="Y125" s="406"/>
      <c r="Z125" s="406"/>
      <c r="AA125" s="406"/>
      <c r="AB125" s="406"/>
      <c r="AC125" s="406"/>
      <c r="AD125" s="406"/>
      <c r="AE125" s="406"/>
      <c r="AF125" s="406"/>
      <c r="AG125" s="406"/>
      <c r="AH125" s="406"/>
      <c r="AI125" s="406"/>
      <c r="AJ125" s="406"/>
      <c r="AK125" s="406"/>
      <c r="AL125" s="406"/>
      <c r="AM125" s="406"/>
      <c r="AN125" s="406"/>
      <c r="AO125" s="406"/>
      <c r="AP125" s="406"/>
      <c r="AQ125" s="406"/>
      <c r="AR125" s="406"/>
      <c r="AS125" s="406"/>
      <c r="AT125" s="406"/>
      <c r="AU125" s="406"/>
      <c r="AV125" s="406"/>
      <c r="AW125" s="406"/>
      <c r="AX125" s="406"/>
      <c r="AY125" s="406"/>
      <c r="AZ125" s="406"/>
      <c r="BA125" s="406"/>
      <c r="BB125" s="13"/>
      <c r="BC125" s="19"/>
      <c r="BD125" s="188"/>
      <c r="BE125" s="13"/>
      <c r="BF125" s="19"/>
      <c r="BG125" s="188"/>
      <c r="BH125" s="13"/>
      <c r="BI125" s="19"/>
      <c r="BJ125" s="188"/>
      <c r="BL125" s="407"/>
    </row>
    <row r="126" spans="1:64" ht="14.5" x14ac:dyDescent="0.35">
      <c r="A126" s="13"/>
      <c r="B126" s="434" t="s">
        <v>337</v>
      </c>
      <c r="C126" s="435"/>
      <c r="D126" s="435"/>
      <c r="E126" s="436"/>
      <c r="F126" s="17"/>
      <c r="G126" s="398"/>
      <c r="H126" s="398"/>
      <c r="I126" s="398"/>
      <c r="J126" s="398"/>
      <c r="K126" s="398"/>
      <c r="L126" s="171">
        <f>L103+L92+L81+L47+L36+L13+L114</f>
        <v>0</v>
      </c>
      <c r="M126" s="13"/>
      <c r="N126" s="171">
        <f>N103+N92+N81+N47+N36+N13+N114</f>
        <v>0</v>
      </c>
      <c r="O126" s="171">
        <f>O103+O92+O81+O47+O36+O13+O114</f>
        <v>0</v>
      </c>
      <c r="P126" s="171">
        <f>P103+P92+P81+P47+P36+P13+P114</f>
        <v>0</v>
      </c>
      <c r="R126" s="62">
        <f t="shared" ref="R126:BA126" si="62">R103+R92+R81+R47+R36+R13</f>
        <v>0</v>
      </c>
      <c r="S126" s="63">
        <f t="shared" si="62"/>
        <v>0</v>
      </c>
      <c r="T126" s="63">
        <f t="shared" si="62"/>
        <v>0</v>
      </c>
      <c r="U126" s="63">
        <f t="shared" si="62"/>
        <v>0</v>
      </c>
      <c r="V126" s="63">
        <f t="shared" si="62"/>
        <v>0</v>
      </c>
      <c r="W126" s="63">
        <f t="shared" si="62"/>
        <v>0</v>
      </c>
      <c r="X126" s="63">
        <f t="shared" si="62"/>
        <v>0</v>
      </c>
      <c r="Y126" s="63">
        <f t="shared" si="62"/>
        <v>0</v>
      </c>
      <c r="Z126" s="63">
        <f t="shared" si="62"/>
        <v>0</v>
      </c>
      <c r="AA126" s="63">
        <f t="shared" si="62"/>
        <v>0</v>
      </c>
      <c r="AB126" s="63">
        <f t="shared" si="62"/>
        <v>0</v>
      </c>
      <c r="AC126" s="63">
        <f t="shared" si="62"/>
        <v>0</v>
      </c>
      <c r="AD126" s="63">
        <f t="shared" si="62"/>
        <v>0</v>
      </c>
      <c r="AE126" s="63">
        <f t="shared" si="62"/>
        <v>0</v>
      </c>
      <c r="AF126" s="63">
        <f t="shared" si="62"/>
        <v>0</v>
      </c>
      <c r="AG126" s="63">
        <f t="shared" si="62"/>
        <v>0</v>
      </c>
      <c r="AH126" s="63">
        <f t="shared" si="62"/>
        <v>0</v>
      </c>
      <c r="AI126" s="63">
        <f t="shared" si="62"/>
        <v>0</v>
      </c>
      <c r="AJ126" s="63">
        <f t="shared" si="62"/>
        <v>0</v>
      </c>
      <c r="AK126" s="63">
        <f t="shared" si="62"/>
        <v>0</v>
      </c>
      <c r="AL126" s="63">
        <f t="shared" si="62"/>
        <v>0</v>
      </c>
      <c r="AM126" s="63">
        <f t="shared" si="62"/>
        <v>0</v>
      </c>
      <c r="AN126" s="63">
        <f t="shared" si="62"/>
        <v>0</v>
      </c>
      <c r="AO126" s="63">
        <f t="shared" si="62"/>
        <v>0</v>
      </c>
      <c r="AP126" s="63">
        <f t="shared" si="62"/>
        <v>0</v>
      </c>
      <c r="AQ126" s="63">
        <f t="shared" si="62"/>
        <v>0</v>
      </c>
      <c r="AR126" s="63">
        <f t="shared" si="62"/>
        <v>0</v>
      </c>
      <c r="AS126" s="63">
        <f t="shared" si="62"/>
        <v>0</v>
      </c>
      <c r="AT126" s="63">
        <f t="shared" si="62"/>
        <v>0</v>
      </c>
      <c r="AU126" s="63">
        <f t="shared" si="62"/>
        <v>0</v>
      </c>
      <c r="AV126" s="63">
        <f t="shared" si="62"/>
        <v>0</v>
      </c>
      <c r="AW126" s="63">
        <f t="shared" si="62"/>
        <v>0</v>
      </c>
      <c r="AX126" s="63">
        <f t="shared" si="62"/>
        <v>0</v>
      </c>
      <c r="AY126" s="63">
        <f t="shared" si="62"/>
        <v>0</v>
      </c>
      <c r="AZ126" s="63">
        <f t="shared" si="62"/>
        <v>0</v>
      </c>
      <c r="BA126" s="189">
        <f t="shared" si="62"/>
        <v>0</v>
      </c>
      <c r="BB126" s="13"/>
      <c r="BC126" s="32">
        <f>BC103+BC92+BC81+BC47+BC36+BC13</f>
        <v>0</v>
      </c>
      <c r="BD126" s="33">
        <f t="shared" ref="BD126:BD127" si="63">IFERROR(BC126/L126,0)</f>
        <v>0</v>
      </c>
      <c r="BE126" s="13"/>
      <c r="BF126" s="32">
        <f>BF103+BF92+BF81+BF47+BF36+BF13</f>
        <v>0</v>
      </c>
      <c r="BG126" s="33">
        <f t="shared" ref="BG126" si="64">IFERROR(BF126/L126,0)</f>
        <v>0</v>
      </c>
      <c r="BH126" s="13"/>
      <c r="BI126" s="32">
        <f>BI103+BI92+BI81+BI47+BI36+BI13</f>
        <v>0</v>
      </c>
      <c r="BJ126" s="33">
        <f t="shared" ref="BJ126:BJ128" si="65">IFERROR(BI126/L126,0)</f>
        <v>0</v>
      </c>
    </row>
    <row r="127" spans="1:64" thickBot="1" x14ac:dyDescent="0.4">
      <c r="A127" s="13"/>
      <c r="B127" s="437" t="s">
        <v>338</v>
      </c>
      <c r="C127" s="438"/>
      <c r="D127" s="438"/>
      <c r="E127" s="439"/>
      <c r="F127" s="350">
        <v>7.0000000000000007E-2</v>
      </c>
      <c r="G127" s="399"/>
      <c r="H127" s="399"/>
      <c r="I127" s="399"/>
      <c r="J127" s="399"/>
      <c r="K127" s="399"/>
      <c r="L127" s="172">
        <f>ROUND(L126*$F$127,2)</f>
        <v>0</v>
      </c>
      <c r="M127" s="13"/>
      <c r="N127" s="172">
        <f t="shared" ref="N127:P127" si="66">ROUND(N126*$F$127,2)</f>
        <v>0</v>
      </c>
      <c r="O127" s="172">
        <f t="shared" si="66"/>
        <v>0</v>
      </c>
      <c r="P127" s="172">
        <f t="shared" si="66"/>
        <v>0</v>
      </c>
      <c r="R127" s="64">
        <f>R126*$F$127</f>
        <v>0</v>
      </c>
      <c r="S127" s="65">
        <f t="shared" ref="S127:BA127" si="67">S126*$F$127</f>
        <v>0</v>
      </c>
      <c r="T127" s="65">
        <f t="shared" si="67"/>
        <v>0</v>
      </c>
      <c r="U127" s="65">
        <f t="shared" si="67"/>
        <v>0</v>
      </c>
      <c r="V127" s="65">
        <f t="shared" si="67"/>
        <v>0</v>
      </c>
      <c r="W127" s="65">
        <f t="shared" si="67"/>
        <v>0</v>
      </c>
      <c r="X127" s="65">
        <f t="shared" si="67"/>
        <v>0</v>
      </c>
      <c r="Y127" s="65">
        <f t="shared" si="67"/>
        <v>0</v>
      </c>
      <c r="Z127" s="65">
        <f t="shared" si="67"/>
        <v>0</v>
      </c>
      <c r="AA127" s="65">
        <f t="shared" si="67"/>
        <v>0</v>
      </c>
      <c r="AB127" s="65">
        <f t="shared" si="67"/>
        <v>0</v>
      </c>
      <c r="AC127" s="65">
        <f t="shared" si="67"/>
        <v>0</v>
      </c>
      <c r="AD127" s="65">
        <f t="shared" si="67"/>
        <v>0</v>
      </c>
      <c r="AE127" s="65">
        <f t="shared" si="67"/>
        <v>0</v>
      </c>
      <c r="AF127" s="65">
        <f t="shared" si="67"/>
        <v>0</v>
      </c>
      <c r="AG127" s="65">
        <f t="shared" si="67"/>
        <v>0</v>
      </c>
      <c r="AH127" s="65">
        <f t="shared" si="67"/>
        <v>0</v>
      </c>
      <c r="AI127" s="65">
        <f t="shared" si="67"/>
        <v>0</v>
      </c>
      <c r="AJ127" s="65">
        <f t="shared" si="67"/>
        <v>0</v>
      </c>
      <c r="AK127" s="65">
        <f t="shared" si="67"/>
        <v>0</v>
      </c>
      <c r="AL127" s="65">
        <f t="shared" si="67"/>
        <v>0</v>
      </c>
      <c r="AM127" s="65">
        <f t="shared" si="67"/>
        <v>0</v>
      </c>
      <c r="AN127" s="65">
        <f t="shared" si="67"/>
        <v>0</v>
      </c>
      <c r="AO127" s="65">
        <f t="shared" si="67"/>
        <v>0</v>
      </c>
      <c r="AP127" s="65">
        <f t="shared" si="67"/>
        <v>0</v>
      </c>
      <c r="AQ127" s="65">
        <f t="shared" si="67"/>
        <v>0</v>
      </c>
      <c r="AR127" s="65">
        <f t="shared" si="67"/>
        <v>0</v>
      </c>
      <c r="AS127" s="65">
        <f t="shared" si="67"/>
        <v>0</v>
      </c>
      <c r="AT127" s="65">
        <f t="shared" si="67"/>
        <v>0</v>
      </c>
      <c r="AU127" s="65">
        <f t="shared" si="67"/>
        <v>0</v>
      </c>
      <c r="AV127" s="65">
        <f t="shared" si="67"/>
        <v>0</v>
      </c>
      <c r="AW127" s="65">
        <f t="shared" si="67"/>
        <v>0</v>
      </c>
      <c r="AX127" s="65">
        <f t="shared" si="67"/>
        <v>0</v>
      </c>
      <c r="AY127" s="65">
        <f t="shared" si="67"/>
        <v>0</v>
      </c>
      <c r="AZ127" s="65">
        <f t="shared" si="67"/>
        <v>0</v>
      </c>
      <c r="BA127" s="190">
        <f t="shared" si="67"/>
        <v>0</v>
      </c>
      <c r="BB127" s="13"/>
      <c r="BC127" s="34" t="e">
        <f>BC126*#REF!</f>
        <v>#REF!</v>
      </c>
      <c r="BD127" s="27">
        <f t="shared" si="63"/>
        <v>0</v>
      </c>
      <c r="BE127" s="13"/>
      <c r="BF127" s="34" t="e">
        <f>BF126*#REF!</f>
        <v>#REF!</v>
      </c>
      <c r="BG127" s="27">
        <f>IFERROR(BF127/L127,0)</f>
        <v>0</v>
      </c>
      <c r="BH127" s="13"/>
      <c r="BI127" s="34" t="e">
        <f>BI126*#REF!</f>
        <v>#REF!</v>
      </c>
      <c r="BJ127" s="27">
        <f t="shared" si="65"/>
        <v>0</v>
      </c>
    </row>
    <row r="128" spans="1:64" s="53" customFormat="1" thickBot="1" x14ac:dyDescent="0.4">
      <c r="A128" s="46"/>
      <c r="B128" s="47" t="s">
        <v>339</v>
      </c>
      <c r="C128" s="49"/>
      <c r="D128" s="49"/>
      <c r="E128" s="49"/>
      <c r="F128" s="48"/>
      <c r="G128" s="49"/>
      <c r="H128" s="49"/>
      <c r="I128" s="49"/>
      <c r="J128" s="49"/>
      <c r="K128" s="49"/>
      <c r="L128" s="173">
        <f>L126+L127</f>
        <v>0</v>
      </c>
      <c r="M128" s="46"/>
      <c r="N128" s="156"/>
      <c r="O128" s="156"/>
      <c r="P128" s="156"/>
      <c r="Q128" s="394"/>
      <c r="R128" s="156">
        <f t="shared" ref="R128:BA128" si="68">R126+R127</f>
        <v>0</v>
      </c>
      <c r="S128" s="157">
        <f t="shared" si="68"/>
        <v>0</v>
      </c>
      <c r="T128" s="157">
        <f t="shared" si="68"/>
        <v>0</v>
      </c>
      <c r="U128" s="157">
        <f t="shared" si="68"/>
        <v>0</v>
      </c>
      <c r="V128" s="157">
        <f t="shared" si="68"/>
        <v>0</v>
      </c>
      <c r="W128" s="157">
        <f t="shared" si="68"/>
        <v>0</v>
      </c>
      <c r="X128" s="157">
        <f t="shared" si="68"/>
        <v>0</v>
      </c>
      <c r="Y128" s="157">
        <f t="shared" si="68"/>
        <v>0</v>
      </c>
      <c r="Z128" s="157">
        <f t="shared" si="68"/>
        <v>0</v>
      </c>
      <c r="AA128" s="157">
        <f t="shared" si="68"/>
        <v>0</v>
      </c>
      <c r="AB128" s="157">
        <f t="shared" si="68"/>
        <v>0</v>
      </c>
      <c r="AC128" s="157">
        <f t="shared" si="68"/>
        <v>0</v>
      </c>
      <c r="AD128" s="157">
        <f t="shared" si="68"/>
        <v>0</v>
      </c>
      <c r="AE128" s="157">
        <f t="shared" si="68"/>
        <v>0</v>
      </c>
      <c r="AF128" s="157">
        <f t="shared" si="68"/>
        <v>0</v>
      </c>
      <c r="AG128" s="157">
        <f t="shared" si="68"/>
        <v>0</v>
      </c>
      <c r="AH128" s="157">
        <f t="shared" si="68"/>
        <v>0</v>
      </c>
      <c r="AI128" s="157">
        <f t="shared" si="68"/>
        <v>0</v>
      </c>
      <c r="AJ128" s="157">
        <f t="shared" si="68"/>
        <v>0</v>
      </c>
      <c r="AK128" s="157">
        <f t="shared" si="68"/>
        <v>0</v>
      </c>
      <c r="AL128" s="157">
        <f t="shared" si="68"/>
        <v>0</v>
      </c>
      <c r="AM128" s="157">
        <f t="shared" si="68"/>
        <v>0</v>
      </c>
      <c r="AN128" s="157">
        <f t="shared" si="68"/>
        <v>0</v>
      </c>
      <c r="AO128" s="157">
        <f t="shared" si="68"/>
        <v>0</v>
      </c>
      <c r="AP128" s="157">
        <f t="shared" si="68"/>
        <v>0</v>
      </c>
      <c r="AQ128" s="157">
        <f t="shared" si="68"/>
        <v>0</v>
      </c>
      <c r="AR128" s="157">
        <f t="shared" si="68"/>
        <v>0</v>
      </c>
      <c r="AS128" s="157">
        <f t="shared" si="68"/>
        <v>0</v>
      </c>
      <c r="AT128" s="157">
        <f t="shared" si="68"/>
        <v>0</v>
      </c>
      <c r="AU128" s="157">
        <f t="shared" si="68"/>
        <v>0</v>
      </c>
      <c r="AV128" s="157">
        <f t="shared" si="68"/>
        <v>0</v>
      </c>
      <c r="AW128" s="157">
        <f t="shared" si="68"/>
        <v>0</v>
      </c>
      <c r="AX128" s="157">
        <f t="shared" si="68"/>
        <v>0</v>
      </c>
      <c r="AY128" s="157">
        <f t="shared" si="68"/>
        <v>0</v>
      </c>
      <c r="AZ128" s="157">
        <f t="shared" si="68"/>
        <v>0</v>
      </c>
      <c r="BA128" s="191">
        <f t="shared" si="68"/>
        <v>0</v>
      </c>
      <c r="BB128" s="46"/>
      <c r="BC128" s="51" t="e">
        <f t="shared" ref="BC128:BF128" si="69">BC126+BC127</f>
        <v>#REF!</v>
      </c>
      <c r="BD128" s="50">
        <f t="shared" si="69"/>
        <v>0</v>
      </c>
      <c r="BE128" s="46"/>
      <c r="BF128" s="51" t="e">
        <f t="shared" si="69"/>
        <v>#REF!</v>
      </c>
      <c r="BG128" s="52">
        <f>IFERROR(BF128/L128,0)</f>
        <v>0</v>
      </c>
      <c r="BH128" s="46"/>
      <c r="BI128" s="51" t="e">
        <f t="shared" ref="BI128" si="70">BI126+BI127</f>
        <v>#REF!</v>
      </c>
      <c r="BJ128" s="52">
        <f t="shared" si="65"/>
        <v>0</v>
      </c>
      <c r="BL128" s="54"/>
    </row>
  </sheetData>
  <protectedRanges>
    <protectedRange sqref="E113:K113 E37:K45 E14:K35 E124:K125" name="Shhet2.1_2"/>
  </protectedRanges>
  <autoFilter ref="B11:L113" xr:uid="{B7C6FCE2-B5B8-459C-91D6-4AD1354890A8}"/>
  <dataConsolidate/>
  <mergeCells count="31">
    <mergeCell ref="BL10:BL11"/>
    <mergeCell ref="B126:E126"/>
    <mergeCell ref="B127:E127"/>
    <mergeCell ref="AG10:AI10"/>
    <mergeCell ref="AJ10:AL10"/>
    <mergeCell ref="AM10:AO10"/>
    <mergeCell ref="AP10:AR10"/>
    <mergeCell ref="AS10:AU10"/>
    <mergeCell ref="AV10:AX10"/>
    <mergeCell ref="N10:P10"/>
    <mergeCell ref="R10:T10"/>
    <mergeCell ref="U10:W10"/>
    <mergeCell ref="X10:Z10"/>
    <mergeCell ref="AA10:AC10"/>
    <mergeCell ref="AD10:AF10"/>
    <mergeCell ref="B6:C6"/>
    <mergeCell ref="J6:K6"/>
    <mergeCell ref="BC6:BD10"/>
    <mergeCell ref="BF6:BG10"/>
    <mergeCell ref="BI6:BJ10"/>
    <mergeCell ref="B7:C7"/>
    <mergeCell ref="J7:K7"/>
    <mergeCell ref="B8:C8"/>
    <mergeCell ref="J8:K8"/>
    <mergeCell ref="B9:C9"/>
    <mergeCell ref="AY10:BA10"/>
    <mergeCell ref="B2:C2"/>
    <mergeCell ref="J2:K2"/>
    <mergeCell ref="J3:K3"/>
    <mergeCell ref="J4:K4"/>
    <mergeCell ref="J5:K5"/>
  </mergeCells>
  <phoneticPr fontId="8" type="noConversion"/>
  <dataValidations count="2">
    <dataValidation type="list" allowBlank="1" showInputMessage="1" showErrorMessage="1" sqref="D14:D125" xr:uid="{C1172AE2-8E17-4E42-91CD-C42568EE717A}">
      <formula1>Sector</formula1>
    </dataValidation>
    <dataValidation type="list" allowBlank="1" showInputMessage="1" showErrorMessage="1" sqref="C128:C1048576 C14:C125" xr:uid="{B67E049D-1E77-4F93-8403-D2F68DA46BB9}">
      <formula1>Type</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16846-03A9-487F-98E7-5D3C4036E60D}">
  <sheetPr>
    <tabColor theme="5" tint="0.79998168889431442"/>
  </sheetPr>
  <dimension ref="A1:BL128"/>
  <sheetViews>
    <sheetView topLeftCell="A77" zoomScaleNormal="100" workbookViewId="0">
      <selection activeCell="D13" sqref="D13"/>
    </sheetView>
  </sheetViews>
  <sheetFormatPr baseColWidth="10" defaultColWidth="11.453125" defaultRowHeight="15" customHeight="1" outlineLevelRow="1" x14ac:dyDescent="0.35"/>
  <cols>
    <col min="1" max="1" width="2.54296875" style="16" customWidth="1"/>
    <col min="2" max="2" width="10.1796875" style="16" customWidth="1"/>
    <col min="3" max="3" width="11.26953125" style="16" bestFit="1" customWidth="1"/>
    <col min="4" max="4" width="19.453125" style="16" customWidth="1"/>
    <col min="5" max="5" width="49.26953125" style="16" customWidth="1"/>
    <col min="6" max="6" width="13.6328125" style="16" customWidth="1"/>
    <col min="7" max="7" width="14.08984375" style="16" customWidth="1"/>
    <col min="8" max="8" width="9.1796875" style="16" bestFit="1" customWidth="1"/>
    <col min="9" max="9" width="9.453125" style="16" bestFit="1" customWidth="1"/>
    <col min="10" max="10" width="10.54296875" style="16" customWidth="1"/>
    <col min="11" max="11" width="13" style="16" customWidth="1"/>
    <col min="12" max="12" width="20" style="16" customWidth="1"/>
    <col min="13" max="13" width="3.1796875" style="16" customWidth="1"/>
    <col min="14" max="16" width="9.7265625" style="16" customWidth="1"/>
    <col min="17" max="17" width="10.26953125" style="393" customWidth="1"/>
    <col min="18" max="56" width="9.7265625" style="16" hidden="1" customWidth="1"/>
    <col min="57" max="57" width="4.453125" style="16" hidden="1" customWidth="1"/>
    <col min="58" max="59" width="9.7265625" style="16" hidden="1" customWidth="1"/>
    <col min="60" max="60" width="4" style="16" hidden="1" customWidth="1"/>
    <col min="61" max="63" width="9.7265625" style="16" hidden="1" customWidth="1"/>
    <col min="64" max="64" width="82.81640625" style="39" customWidth="1"/>
    <col min="65" max="65" width="4.7265625" style="16" customWidth="1"/>
    <col min="66" max="16384" width="11.453125" style="16"/>
  </cols>
  <sheetData>
    <row r="1" spans="1:64" thickBot="1" x14ac:dyDescent="0.4">
      <c r="A1" s="13"/>
      <c r="B1" s="13"/>
      <c r="C1" s="13"/>
      <c r="F1" s="13"/>
      <c r="G1" s="13"/>
      <c r="H1" s="13"/>
      <c r="I1" s="13"/>
      <c r="J1" s="13"/>
      <c r="K1" s="13"/>
      <c r="L1" s="13"/>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5"/>
      <c r="BH1" s="14"/>
      <c r="BI1" s="14"/>
      <c r="BJ1" s="15"/>
    </row>
    <row r="2" spans="1:64" ht="14.5" customHeight="1" x14ac:dyDescent="0.35">
      <c r="A2" s="13"/>
      <c r="B2" s="453" t="s">
        <v>620</v>
      </c>
      <c r="C2" s="454"/>
      <c r="D2" s="421" t="s">
        <v>622</v>
      </c>
      <c r="E2" s="419"/>
      <c r="F2" s="351" t="str">
        <f>Data!F3</f>
        <v>Direct à Benef</v>
      </c>
      <c r="G2" s="352">
        <f>SUMIF(C:C,F2,L:L)</f>
        <v>0</v>
      </c>
      <c r="H2" s="390" t="str">
        <f>IFERROR(G2/SUM($G$2:$G$6),"")</f>
        <v/>
      </c>
      <c r="I2" s="13"/>
      <c r="J2" s="455" t="str">
        <f>Data!J3</f>
        <v>Assistance monétaire (cash)</v>
      </c>
      <c r="K2" s="455"/>
      <c r="L2" s="389">
        <f t="shared" ref="L2:L8" si="0">SUMIF(D:D,J2,L:L)</f>
        <v>0</v>
      </c>
      <c r="Q2" s="408"/>
      <c r="V2" s="14"/>
      <c r="W2" s="14"/>
      <c r="X2" s="14"/>
      <c r="Y2" s="14"/>
      <c r="Z2" s="18"/>
      <c r="AA2" s="14"/>
      <c r="AB2" s="14"/>
      <c r="AC2" s="18"/>
      <c r="AD2" s="14"/>
      <c r="AE2" s="14"/>
      <c r="AF2" s="18"/>
      <c r="AG2" s="14"/>
      <c r="AH2" s="14"/>
      <c r="AI2" s="18"/>
      <c r="AJ2" s="14"/>
      <c r="AK2" s="14"/>
      <c r="AL2" s="18"/>
      <c r="AM2" s="14"/>
      <c r="AN2" s="14"/>
      <c r="AO2" s="18"/>
      <c r="AP2" s="14"/>
      <c r="AQ2" s="14"/>
      <c r="AR2" s="18"/>
      <c r="AS2" s="14"/>
      <c r="AT2" s="14"/>
      <c r="AU2" s="18"/>
      <c r="AV2" s="14"/>
      <c r="AW2" s="14"/>
      <c r="AX2" s="18"/>
      <c r="AY2" s="14"/>
      <c r="AZ2" s="14"/>
      <c r="BA2" s="18"/>
      <c r="BB2" s="14"/>
      <c r="BC2" s="14"/>
      <c r="BD2" s="14"/>
      <c r="BE2" s="14"/>
      <c r="BF2" s="14"/>
      <c r="BG2" s="15"/>
      <c r="BH2" s="14"/>
      <c r="BI2" s="14"/>
      <c r="BJ2" s="15"/>
    </row>
    <row r="3" spans="1:64" ht="15" customHeight="1" x14ac:dyDescent="0.35">
      <c r="A3" s="13"/>
      <c r="B3" s="373" t="s">
        <v>176</v>
      </c>
      <c r="C3" s="373"/>
      <c r="D3" s="382"/>
      <c r="E3" s="372"/>
      <c r="F3" s="351" t="str">
        <f>Data!F4</f>
        <v>Autres Couts des Activités</v>
      </c>
      <c r="G3" s="352">
        <f>SUMIF(C:C,F3,L:L)</f>
        <v>0</v>
      </c>
      <c r="H3" s="390" t="str">
        <f t="shared" ref="H3:H6" si="1">IFERROR(G3/SUM($G$2:$G$6),"")</f>
        <v/>
      </c>
      <c r="I3" s="13"/>
      <c r="J3" s="455" t="str">
        <f>Data!J4</f>
        <v>Sécurité alimentaire</v>
      </c>
      <c r="K3" s="455"/>
      <c r="L3" s="389">
        <f t="shared" si="0"/>
        <v>0</v>
      </c>
      <c r="Q3" s="408"/>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5"/>
      <c r="BH3" s="14"/>
      <c r="BI3" s="14"/>
      <c r="BJ3" s="15"/>
    </row>
    <row r="4" spans="1:64" ht="14.5" x14ac:dyDescent="0.35">
      <c r="A4" s="13"/>
      <c r="B4" s="373" t="s">
        <v>177</v>
      </c>
      <c r="C4" s="373"/>
      <c r="D4" s="382"/>
      <c r="E4" s="372"/>
      <c r="F4" s="351" t="str">
        <f>Data!F5</f>
        <v>MEAL</v>
      </c>
      <c r="G4" s="352">
        <f>SUMIF(C:C,F4,L:L)</f>
        <v>0</v>
      </c>
      <c r="H4" s="390" t="str">
        <f t="shared" si="1"/>
        <v/>
      </c>
      <c r="I4" s="13"/>
      <c r="J4" s="455" t="str">
        <f>Data!J5</f>
        <v>Protection</v>
      </c>
      <c r="K4" s="455"/>
      <c r="L4" s="389">
        <f t="shared" si="0"/>
        <v>0</v>
      </c>
      <c r="Q4" s="408"/>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5"/>
      <c r="BH4" s="14"/>
      <c r="BI4" s="14"/>
      <c r="BJ4" s="15"/>
    </row>
    <row r="5" spans="1:64" thickBot="1" x14ac:dyDescent="0.4">
      <c r="A5" s="13"/>
      <c r="B5" s="35"/>
      <c r="C5" s="380"/>
      <c r="D5" s="371"/>
      <c r="E5" s="372"/>
      <c r="F5" s="351" t="str">
        <f>Data!F6</f>
        <v>Soutien</v>
      </c>
      <c r="G5" s="352">
        <f>SUMIF(C:C,F5,L:L)</f>
        <v>0</v>
      </c>
      <c r="H5" s="390" t="str">
        <f t="shared" si="1"/>
        <v/>
      </c>
      <c r="I5" s="35"/>
      <c r="J5" s="455" t="str">
        <f>Data!J6</f>
        <v>Santé</v>
      </c>
      <c r="K5" s="455"/>
      <c r="L5" s="389">
        <f t="shared" si="0"/>
        <v>0</v>
      </c>
      <c r="Q5" s="408"/>
      <c r="S5" s="13"/>
      <c r="T5" s="13"/>
      <c r="U5" s="13"/>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5"/>
      <c r="BH5" s="14"/>
      <c r="BI5" s="14"/>
      <c r="BJ5" s="15"/>
    </row>
    <row r="6" spans="1:64" ht="15" customHeight="1" x14ac:dyDescent="0.35">
      <c r="A6" s="13"/>
      <c r="B6" s="443" t="s">
        <v>178</v>
      </c>
      <c r="C6" s="443"/>
      <c r="D6" s="400">
        <f>L128</f>
        <v>0</v>
      </c>
      <c r="E6" s="372"/>
      <c r="F6" s="351" t="str">
        <f>Data!F7</f>
        <v>Renforcement des cap.</v>
      </c>
      <c r="G6" s="352">
        <f>SUMIF(C:C,F6,L:L)</f>
        <v>0</v>
      </c>
      <c r="H6" s="390" t="str">
        <f t="shared" si="1"/>
        <v/>
      </c>
      <c r="I6" s="14"/>
      <c r="J6" s="455" t="str">
        <f>Data!J7</f>
        <v>Nutrition</v>
      </c>
      <c r="K6" s="455"/>
      <c r="L6" s="389">
        <f t="shared" si="0"/>
        <v>0</v>
      </c>
      <c r="M6" s="13"/>
      <c r="N6" s="14"/>
      <c r="O6" s="14"/>
      <c r="P6" s="14"/>
      <c r="Q6" s="408"/>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447" t="s">
        <v>12</v>
      </c>
      <c r="BD6" s="448"/>
      <c r="BE6" s="14"/>
      <c r="BF6" s="447" t="s">
        <v>13</v>
      </c>
      <c r="BG6" s="448"/>
      <c r="BH6" s="14"/>
      <c r="BI6" s="447" t="s">
        <v>14</v>
      </c>
      <c r="BJ6" s="448"/>
    </row>
    <row r="7" spans="1:64" ht="15" customHeight="1" x14ac:dyDescent="0.35">
      <c r="A7" s="13"/>
      <c r="B7" s="443" t="s">
        <v>179</v>
      </c>
      <c r="C7" s="443"/>
      <c r="D7" s="401">
        <f>N128</f>
        <v>0</v>
      </c>
      <c r="E7" s="381" t="str">
        <f>IFERROR(D7/D6," ")</f>
        <v xml:space="preserve"> </v>
      </c>
      <c r="I7" s="14"/>
      <c r="J7" s="455" t="str">
        <f>Data!J8</f>
        <v>Eau, Assainissement et Hygiène (WASH)</v>
      </c>
      <c r="K7" s="455"/>
      <c r="L7" s="389">
        <f t="shared" si="0"/>
        <v>0</v>
      </c>
      <c r="M7" s="13"/>
      <c r="N7" s="14"/>
      <c r="O7" s="14"/>
      <c r="P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449"/>
      <c r="BD7" s="450"/>
      <c r="BE7" s="14"/>
      <c r="BF7" s="449"/>
      <c r="BG7" s="450"/>
      <c r="BH7" s="14"/>
      <c r="BI7" s="449"/>
      <c r="BJ7" s="450"/>
      <c r="BL7" s="391"/>
    </row>
    <row r="8" spans="1:64" ht="15" customHeight="1" x14ac:dyDescent="0.35">
      <c r="A8" s="13"/>
      <c r="B8" s="443" t="s">
        <v>180</v>
      </c>
      <c r="C8" s="443"/>
      <c r="D8" s="401">
        <f>O128</f>
        <v>0</v>
      </c>
      <c r="E8" s="381" t="str">
        <f>IFERROR(D8/D7," ")</f>
        <v xml:space="preserve"> </v>
      </c>
      <c r="I8" s="14"/>
      <c r="J8" s="455" t="str">
        <f>Data!J9</f>
        <v>Autres</v>
      </c>
      <c r="K8" s="455"/>
      <c r="L8" s="389">
        <f t="shared" si="0"/>
        <v>0</v>
      </c>
      <c r="M8" s="13"/>
      <c r="N8" s="14"/>
      <c r="O8" s="14"/>
      <c r="P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449"/>
      <c r="BD8" s="450"/>
      <c r="BE8" s="14"/>
      <c r="BF8" s="449"/>
      <c r="BG8" s="450"/>
      <c r="BH8" s="14"/>
      <c r="BI8" s="449"/>
      <c r="BJ8" s="450"/>
      <c r="BL8" s="391"/>
    </row>
    <row r="9" spans="1:64" ht="15" customHeight="1" thickBot="1" x14ac:dyDescent="0.4">
      <c r="A9" s="13"/>
      <c r="B9" s="443" t="s">
        <v>181</v>
      </c>
      <c r="C9" s="443"/>
      <c r="D9" s="401">
        <f>P128</f>
        <v>0</v>
      </c>
      <c r="E9" s="381" t="str">
        <f>IFERROR(D9/D8," ")</f>
        <v xml:space="preserve"> </v>
      </c>
      <c r="I9" s="14"/>
      <c r="J9" s="14"/>
      <c r="K9" s="36"/>
      <c r="L9" s="13"/>
      <c r="M9" s="13"/>
      <c r="N9" s="14"/>
      <c r="O9" s="14"/>
      <c r="P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449"/>
      <c r="BD9" s="450"/>
      <c r="BE9" s="14"/>
      <c r="BF9" s="449"/>
      <c r="BG9" s="450"/>
      <c r="BH9" s="14"/>
      <c r="BI9" s="449"/>
      <c r="BJ9" s="450"/>
      <c r="BL9" s="391"/>
    </row>
    <row r="10" spans="1:64" thickBot="1" x14ac:dyDescent="0.4">
      <c r="A10" s="13"/>
      <c r="D10" s="13"/>
      <c r="E10" s="13"/>
      <c r="F10" s="13"/>
      <c r="G10" s="13"/>
      <c r="H10" s="13"/>
      <c r="I10" s="13"/>
      <c r="J10" s="13"/>
      <c r="K10" s="13"/>
      <c r="L10" s="13"/>
      <c r="M10" s="13"/>
      <c r="N10" s="440" t="s">
        <v>206</v>
      </c>
      <c r="O10" s="440"/>
      <c r="P10" s="440"/>
      <c r="R10" s="444" t="s">
        <v>16</v>
      </c>
      <c r="S10" s="445"/>
      <c r="T10" s="446"/>
      <c r="U10" s="444" t="s">
        <v>17</v>
      </c>
      <c r="V10" s="445"/>
      <c r="W10" s="446"/>
      <c r="X10" s="444" t="s">
        <v>18</v>
      </c>
      <c r="Y10" s="445"/>
      <c r="Z10" s="446"/>
      <c r="AA10" s="444" t="s">
        <v>19</v>
      </c>
      <c r="AB10" s="445"/>
      <c r="AC10" s="446"/>
      <c r="AD10" s="444" t="s">
        <v>20</v>
      </c>
      <c r="AE10" s="445"/>
      <c r="AF10" s="446"/>
      <c r="AG10" s="444" t="s">
        <v>21</v>
      </c>
      <c r="AH10" s="445"/>
      <c r="AI10" s="446"/>
      <c r="AJ10" s="444" t="s">
        <v>22</v>
      </c>
      <c r="AK10" s="445"/>
      <c r="AL10" s="446"/>
      <c r="AM10" s="444" t="s">
        <v>23</v>
      </c>
      <c r="AN10" s="445"/>
      <c r="AO10" s="446"/>
      <c r="AP10" s="444" t="s">
        <v>24</v>
      </c>
      <c r="AQ10" s="445"/>
      <c r="AR10" s="446"/>
      <c r="AS10" s="444" t="s">
        <v>25</v>
      </c>
      <c r="AT10" s="445"/>
      <c r="AU10" s="446"/>
      <c r="AV10" s="444" t="s">
        <v>26</v>
      </c>
      <c r="AW10" s="445"/>
      <c r="AX10" s="446"/>
      <c r="AY10" s="444" t="s">
        <v>27</v>
      </c>
      <c r="AZ10" s="445"/>
      <c r="BA10" s="446"/>
      <c r="BB10" s="13"/>
      <c r="BC10" s="451"/>
      <c r="BD10" s="452"/>
      <c r="BE10" s="13"/>
      <c r="BF10" s="451"/>
      <c r="BG10" s="452"/>
      <c r="BH10" s="13"/>
      <c r="BI10" s="451"/>
      <c r="BJ10" s="452"/>
      <c r="BL10" s="441" t="s">
        <v>42</v>
      </c>
    </row>
    <row r="11" spans="1:64" s="39" customFormat="1" ht="26" customHeight="1" thickBot="1" x14ac:dyDescent="0.4">
      <c r="A11" s="374"/>
      <c r="B11" s="384" t="s">
        <v>28</v>
      </c>
      <c r="C11" s="385" t="s">
        <v>29</v>
      </c>
      <c r="D11" s="385" t="s">
        <v>31</v>
      </c>
      <c r="E11" s="385" t="s">
        <v>32</v>
      </c>
      <c r="F11" s="385" t="s">
        <v>183</v>
      </c>
      <c r="G11" s="385" t="s">
        <v>33</v>
      </c>
      <c r="H11" s="385" t="s">
        <v>34</v>
      </c>
      <c r="I11" s="385" t="s">
        <v>35</v>
      </c>
      <c r="J11" s="385" t="s">
        <v>204</v>
      </c>
      <c r="K11" s="385" t="s">
        <v>174</v>
      </c>
      <c r="L11" s="386" t="s">
        <v>175</v>
      </c>
      <c r="M11" s="374"/>
      <c r="N11" s="375" t="s">
        <v>207</v>
      </c>
      <c r="O11" s="375" t="s">
        <v>208</v>
      </c>
      <c r="P11" s="375" t="s">
        <v>209</v>
      </c>
      <c r="Q11" s="392"/>
      <c r="R11" s="375" cm="1">
        <f t="array" ref="R11:BA11">EDATE(D3,_xlfn.SEQUENCE(1,36,0))</f>
        <v>0</v>
      </c>
      <c r="S11" s="375">
        <v>31</v>
      </c>
      <c r="T11" s="375">
        <v>60</v>
      </c>
      <c r="U11" s="375">
        <v>91</v>
      </c>
      <c r="V11" s="376">
        <v>121</v>
      </c>
      <c r="W11" s="377">
        <v>152</v>
      </c>
      <c r="X11" s="375">
        <v>182</v>
      </c>
      <c r="Y11" s="376">
        <v>213</v>
      </c>
      <c r="Z11" s="377">
        <v>244</v>
      </c>
      <c r="AA11" s="375">
        <v>274</v>
      </c>
      <c r="AB11" s="376">
        <v>305</v>
      </c>
      <c r="AC11" s="377">
        <v>335</v>
      </c>
      <c r="AD11" s="375">
        <v>366</v>
      </c>
      <c r="AE11" s="376">
        <v>397</v>
      </c>
      <c r="AF11" s="377">
        <v>425</v>
      </c>
      <c r="AG11" s="375">
        <v>456</v>
      </c>
      <c r="AH11" s="376">
        <v>486</v>
      </c>
      <c r="AI11" s="377">
        <v>517</v>
      </c>
      <c r="AJ11" s="375">
        <v>547</v>
      </c>
      <c r="AK11" s="376">
        <v>578</v>
      </c>
      <c r="AL11" s="377">
        <v>609</v>
      </c>
      <c r="AM11" s="375">
        <v>639</v>
      </c>
      <c r="AN11" s="376">
        <v>670</v>
      </c>
      <c r="AO11" s="377">
        <v>700</v>
      </c>
      <c r="AP11" s="375">
        <v>731</v>
      </c>
      <c r="AQ11" s="376">
        <v>762</v>
      </c>
      <c r="AR11" s="377">
        <v>790</v>
      </c>
      <c r="AS11" s="375">
        <v>821</v>
      </c>
      <c r="AT11" s="376">
        <v>851</v>
      </c>
      <c r="AU11" s="377">
        <v>882</v>
      </c>
      <c r="AV11" s="375">
        <v>912</v>
      </c>
      <c r="AW11" s="376">
        <v>943</v>
      </c>
      <c r="AX11" s="377">
        <v>974</v>
      </c>
      <c r="AY11" s="375">
        <v>1004</v>
      </c>
      <c r="AZ11" s="376">
        <v>1035</v>
      </c>
      <c r="BA11" s="377">
        <v>1065</v>
      </c>
      <c r="BB11" s="374"/>
      <c r="BC11" s="378" t="s">
        <v>1</v>
      </c>
      <c r="BD11" s="379" t="s">
        <v>36</v>
      </c>
      <c r="BE11" s="374"/>
      <c r="BF11" s="378" t="s">
        <v>1</v>
      </c>
      <c r="BG11" s="379" t="s">
        <v>36</v>
      </c>
      <c r="BH11" s="374"/>
      <c r="BI11" s="378" t="s">
        <v>1</v>
      </c>
      <c r="BJ11" s="379" t="s">
        <v>36</v>
      </c>
      <c r="BL11" s="442"/>
    </row>
    <row r="12" spans="1:64" s="39" customFormat="1" ht="36.5" customHeight="1" thickBot="1" x14ac:dyDescent="0.4">
      <c r="A12" s="374"/>
      <c r="B12" s="384" t="s">
        <v>194</v>
      </c>
      <c r="C12" s="385" t="s">
        <v>29</v>
      </c>
      <c r="D12" s="385" t="s">
        <v>190</v>
      </c>
      <c r="E12" s="385" t="s">
        <v>32</v>
      </c>
      <c r="F12" s="385" t="s">
        <v>200</v>
      </c>
      <c r="G12" s="385" t="s">
        <v>33</v>
      </c>
      <c r="H12" s="385"/>
      <c r="I12" s="385" t="s">
        <v>35</v>
      </c>
      <c r="J12" s="385" t="s">
        <v>205</v>
      </c>
      <c r="K12" s="385" t="s">
        <v>212</v>
      </c>
      <c r="L12" s="386" t="s">
        <v>211</v>
      </c>
      <c r="M12" s="374"/>
      <c r="N12" s="375" t="s">
        <v>213</v>
      </c>
      <c r="O12" s="375" t="s">
        <v>214</v>
      </c>
      <c r="P12" s="375" t="s">
        <v>215</v>
      </c>
      <c r="Q12" s="392"/>
      <c r="R12" s="375"/>
      <c r="S12" s="376"/>
      <c r="T12" s="377"/>
      <c r="U12" s="375"/>
      <c r="V12" s="376"/>
      <c r="W12" s="377"/>
      <c r="X12" s="375"/>
      <c r="Y12" s="376"/>
      <c r="Z12" s="377"/>
      <c r="AA12" s="375"/>
      <c r="AB12" s="376"/>
      <c r="AC12" s="377"/>
      <c r="AD12" s="375"/>
      <c r="AE12" s="376"/>
      <c r="AF12" s="377"/>
      <c r="AG12" s="375"/>
      <c r="AH12" s="376"/>
      <c r="AI12" s="377"/>
      <c r="AJ12" s="375"/>
      <c r="AK12" s="376"/>
      <c r="AL12" s="377"/>
      <c r="AM12" s="375"/>
      <c r="AN12" s="376"/>
      <c r="AO12" s="377"/>
      <c r="AP12" s="375"/>
      <c r="AQ12" s="376"/>
      <c r="AR12" s="377"/>
      <c r="AS12" s="375"/>
      <c r="AT12" s="376"/>
      <c r="AU12" s="377"/>
      <c r="AV12" s="375"/>
      <c r="AW12" s="376"/>
      <c r="AX12" s="377"/>
      <c r="AY12" s="375"/>
      <c r="AZ12" s="376"/>
      <c r="BA12" s="377"/>
      <c r="BB12" s="374"/>
      <c r="BC12" s="378"/>
      <c r="BD12" s="379"/>
      <c r="BE12" s="374"/>
      <c r="BF12" s="378"/>
      <c r="BG12" s="379"/>
      <c r="BH12" s="374"/>
      <c r="BI12" s="378"/>
      <c r="BJ12" s="379"/>
      <c r="BL12" s="370" t="s">
        <v>201</v>
      </c>
    </row>
    <row r="13" spans="1:64" ht="15" customHeight="1" thickBot="1" x14ac:dyDescent="0.4">
      <c r="A13" s="13"/>
      <c r="B13" s="388" t="s">
        <v>202</v>
      </c>
      <c r="C13" s="387"/>
      <c r="D13" s="387"/>
      <c r="E13" s="387"/>
      <c r="F13" s="387"/>
      <c r="G13" s="387"/>
      <c r="H13" s="387"/>
      <c r="I13" s="387"/>
      <c r="J13" s="387"/>
      <c r="K13" s="387"/>
      <c r="L13" s="348">
        <f>SUM(L14:L23)</f>
        <v>0</v>
      </c>
      <c r="M13" s="20"/>
      <c r="N13" s="348">
        <f t="shared" ref="N13:P13" si="2">SUM(N14:N23)</f>
        <v>0</v>
      </c>
      <c r="O13" s="348">
        <f t="shared" si="2"/>
        <v>0</v>
      </c>
      <c r="P13" s="348">
        <f t="shared" si="2"/>
        <v>0</v>
      </c>
      <c r="Q13" s="395" t="str">
        <f>IF((N13+O13+P13)=L13,"ok","Corriger la division")</f>
        <v>ok</v>
      </c>
      <c r="R13" s="175">
        <f t="shared" ref="R13:BC13" si="3">SUM(R14:R35)</f>
        <v>0</v>
      </c>
      <c r="S13" s="166">
        <f t="shared" si="3"/>
        <v>0</v>
      </c>
      <c r="T13" s="176">
        <f t="shared" si="3"/>
        <v>0</v>
      </c>
      <c r="U13" s="175">
        <f t="shared" si="3"/>
        <v>0</v>
      </c>
      <c r="V13" s="166">
        <f t="shared" si="3"/>
        <v>0</v>
      </c>
      <c r="W13" s="176">
        <f t="shared" si="3"/>
        <v>0</v>
      </c>
      <c r="X13" s="175">
        <f t="shared" si="3"/>
        <v>0</v>
      </c>
      <c r="Y13" s="166">
        <f t="shared" si="3"/>
        <v>0</v>
      </c>
      <c r="Z13" s="176">
        <f t="shared" si="3"/>
        <v>0</v>
      </c>
      <c r="AA13" s="175">
        <f t="shared" si="3"/>
        <v>0</v>
      </c>
      <c r="AB13" s="166">
        <f t="shared" si="3"/>
        <v>0</v>
      </c>
      <c r="AC13" s="176">
        <f t="shared" si="3"/>
        <v>0</v>
      </c>
      <c r="AD13" s="175">
        <f t="shared" si="3"/>
        <v>0</v>
      </c>
      <c r="AE13" s="166">
        <f t="shared" si="3"/>
        <v>0</v>
      </c>
      <c r="AF13" s="176">
        <f t="shared" si="3"/>
        <v>0</v>
      </c>
      <c r="AG13" s="175">
        <f t="shared" si="3"/>
        <v>0</v>
      </c>
      <c r="AH13" s="166">
        <f t="shared" si="3"/>
        <v>0</v>
      </c>
      <c r="AI13" s="176">
        <f t="shared" si="3"/>
        <v>0</v>
      </c>
      <c r="AJ13" s="175">
        <f t="shared" si="3"/>
        <v>0</v>
      </c>
      <c r="AK13" s="166">
        <f t="shared" si="3"/>
        <v>0</v>
      </c>
      <c r="AL13" s="176">
        <f t="shared" si="3"/>
        <v>0</v>
      </c>
      <c r="AM13" s="175">
        <f t="shared" si="3"/>
        <v>0</v>
      </c>
      <c r="AN13" s="166">
        <f t="shared" si="3"/>
        <v>0</v>
      </c>
      <c r="AO13" s="176">
        <f t="shared" si="3"/>
        <v>0</v>
      </c>
      <c r="AP13" s="175">
        <f t="shared" si="3"/>
        <v>0</v>
      </c>
      <c r="AQ13" s="166">
        <f t="shared" si="3"/>
        <v>0</v>
      </c>
      <c r="AR13" s="176">
        <f t="shared" si="3"/>
        <v>0</v>
      </c>
      <c r="AS13" s="175">
        <f t="shared" si="3"/>
        <v>0</v>
      </c>
      <c r="AT13" s="166">
        <f t="shared" si="3"/>
        <v>0</v>
      </c>
      <c r="AU13" s="176">
        <f t="shared" si="3"/>
        <v>0</v>
      </c>
      <c r="AV13" s="175">
        <f t="shared" si="3"/>
        <v>0</v>
      </c>
      <c r="AW13" s="166">
        <f t="shared" si="3"/>
        <v>0</v>
      </c>
      <c r="AX13" s="176">
        <f t="shared" si="3"/>
        <v>0</v>
      </c>
      <c r="AY13" s="175">
        <f t="shared" si="3"/>
        <v>0</v>
      </c>
      <c r="AZ13" s="166">
        <f t="shared" si="3"/>
        <v>0</v>
      </c>
      <c r="BA13" s="176">
        <f t="shared" si="3"/>
        <v>0</v>
      </c>
      <c r="BB13" s="13"/>
      <c r="BC13" s="21">
        <f t="shared" si="3"/>
        <v>0</v>
      </c>
      <c r="BD13" s="22">
        <f t="shared" ref="BD13:BD76" si="4">IFERROR(BC13/L13,0)</f>
        <v>0</v>
      </c>
      <c r="BE13" s="13"/>
      <c r="BF13" s="21">
        <f t="shared" ref="BF13" si="5">SUM(BF14:BF35)</f>
        <v>0</v>
      </c>
      <c r="BG13" s="22">
        <f>IFERROR(BF13/L13,0)</f>
        <v>0</v>
      </c>
      <c r="BH13" s="13"/>
      <c r="BI13" s="21">
        <f t="shared" ref="BI13" si="6">SUM(BI14:BI35)</f>
        <v>0</v>
      </c>
      <c r="BJ13" s="22">
        <f>IFERROR(BI13/L13,0)</f>
        <v>0</v>
      </c>
      <c r="BL13" s="40"/>
    </row>
    <row r="14" spans="1:64" ht="14.5" x14ac:dyDescent="0.35">
      <c r="A14" s="13"/>
      <c r="B14" s="344" t="s">
        <v>439</v>
      </c>
      <c r="C14" s="329"/>
      <c r="D14" s="329"/>
      <c r="E14" s="329"/>
      <c r="F14" s="322"/>
      <c r="G14" s="302"/>
      <c r="H14" s="302"/>
      <c r="I14" s="302"/>
      <c r="J14" s="306"/>
      <c r="K14" s="332"/>
      <c r="L14" s="205">
        <f t="shared" ref="L14:L23" si="7">F14*H14*J14*K14</f>
        <v>0</v>
      </c>
      <c r="M14" s="13"/>
      <c r="N14" s="179"/>
      <c r="O14" s="179"/>
      <c r="P14" s="179"/>
      <c r="Q14" s="395" t="str">
        <f t="shared" ref="Q14:Q77" si="8">IF((N14+O14+P14)=L14,"ok","Corriger la division")</f>
        <v>ok</v>
      </c>
      <c r="R14" s="179"/>
      <c r="S14" s="168"/>
      <c r="T14" s="180"/>
      <c r="U14" s="179"/>
      <c r="V14" s="168"/>
      <c r="W14" s="180"/>
      <c r="X14" s="179"/>
      <c r="Y14" s="168">
        <f>L14</f>
        <v>0</v>
      </c>
      <c r="Z14" s="180"/>
      <c r="AA14" s="179"/>
      <c r="AB14" s="168"/>
      <c r="AC14" s="180"/>
      <c r="AD14" s="179"/>
      <c r="AE14" s="168"/>
      <c r="AF14" s="180"/>
      <c r="AG14" s="179"/>
      <c r="AH14" s="168"/>
      <c r="AI14" s="180"/>
      <c r="AJ14" s="179"/>
      <c r="AK14" s="168"/>
      <c r="AL14" s="180"/>
      <c r="AM14" s="179"/>
      <c r="AN14" s="168"/>
      <c r="AO14" s="180"/>
      <c r="AP14" s="179"/>
      <c r="AQ14" s="168"/>
      <c r="AR14" s="180"/>
      <c r="AS14" s="179"/>
      <c r="AT14" s="168"/>
      <c r="AU14" s="180"/>
      <c r="AV14" s="179"/>
      <c r="AW14" s="168"/>
      <c r="AX14" s="180"/>
      <c r="AY14" s="179"/>
      <c r="AZ14" s="168"/>
      <c r="BA14" s="180"/>
      <c r="BB14" s="13"/>
      <c r="BC14" s="26"/>
      <c r="BD14" s="27">
        <f t="shared" si="4"/>
        <v>0</v>
      </c>
      <c r="BE14" s="13"/>
      <c r="BF14" s="26">
        <f t="shared" ref="BF14:BF35" si="9">SUM(R14:BA14)</f>
        <v>0</v>
      </c>
      <c r="BG14" s="27">
        <f t="shared" ref="BG14:BG35" si="10">IFERROR(BF14/L14,0)</f>
        <v>0</v>
      </c>
      <c r="BH14" s="13"/>
      <c r="BI14" s="26">
        <f>BC14+BF14</f>
        <v>0</v>
      </c>
      <c r="BJ14" s="27">
        <f>IFERROR(BI14/L14,0)</f>
        <v>0</v>
      </c>
      <c r="BL14" s="57"/>
    </row>
    <row r="15" spans="1:64" ht="14.5" x14ac:dyDescent="0.35">
      <c r="A15" s="13"/>
      <c r="B15" s="344" t="s">
        <v>440</v>
      </c>
      <c r="C15" s="267"/>
      <c r="D15" s="329"/>
      <c r="E15" s="329"/>
      <c r="F15" s="322"/>
      <c r="G15" s="302"/>
      <c r="H15" s="302"/>
      <c r="I15" s="302"/>
      <c r="J15" s="306"/>
      <c r="K15" s="332"/>
      <c r="L15" s="205">
        <f t="shared" si="7"/>
        <v>0</v>
      </c>
      <c r="M15" s="13"/>
      <c r="N15" s="179"/>
      <c r="O15" s="179"/>
      <c r="P15" s="179"/>
      <c r="Q15" s="395" t="str">
        <f t="shared" si="8"/>
        <v>ok</v>
      </c>
      <c r="R15" s="179"/>
      <c r="S15" s="168"/>
      <c r="T15" s="180"/>
      <c r="U15" s="179"/>
      <c r="V15" s="168"/>
      <c r="W15" s="180"/>
      <c r="X15" s="179"/>
      <c r="Y15" s="168"/>
      <c r="Z15" s="180"/>
      <c r="AA15" s="179"/>
      <c r="AB15" s="168"/>
      <c r="AC15" s="180"/>
      <c r="AD15" s="179"/>
      <c r="AE15" s="168"/>
      <c r="AF15" s="180"/>
      <c r="AG15" s="179"/>
      <c r="AH15" s="168"/>
      <c r="AI15" s="180"/>
      <c r="AJ15" s="179"/>
      <c r="AK15" s="168"/>
      <c r="AL15" s="180"/>
      <c r="AM15" s="179"/>
      <c r="AN15" s="168"/>
      <c r="AO15" s="180"/>
      <c r="AP15" s="179"/>
      <c r="AQ15" s="168"/>
      <c r="AR15" s="180"/>
      <c r="AS15" s="179"/>
      <c r="AT15" s="168"/>
      <c r="AU15" s="180"/>
      <c r="AV15" s="179"/>
      <c r="AW15" s="168"/>
      <c r="AX15" s="180"/>
      <c r="AY15" s="179"/>
      <c r="AZ15" s="168"/>
      <c r="BA15" s="180"/>
      <c r="BB15" s="13"/>
      <c r="BC15" s="26"/>
      <c r="BD15" s="27">
        <f t="shared" si="4"/>
        <v>0</v>
      </c>
      <c r="BE15" s="13"/>
      <c r="BF15" s="26">
        <f t="shared" si="9"/>
        <v>0</v>
      </c>
      <c r="BG15" s="27">
        <f t="shared" si="10"/>
        <v>0</v>
      </c>
      <c r="BH15" s="13"/>
      <c r="BI15" s="26">
        <f t="shared" ref="BI15:BI35" si="11">BC15+BF15</f>
        <v>0</v>
      </c>
      <c r="BJ15" s="27">
        <f t="shared" ref="BJ15:BJ35" si="12">IFERROR(BI15/L15,0)</f>
        <v>0</v>
      </c>
      <c r="BL15" s="57"/>
    </row>
    <row r="16" spans="1:64" ht="14.5" x14ac:dyDescent="0.35">
      <c r="A16" s="13"/>
      <c r="B16" s="344" t="s">
        <v>441</v>
      </c>
      <c r="C16" s="267"/>
      <c r="D16" s="329"/>
      <c r="E16" s="267"/>
      <c r="F16" s="318"/>
      <c r="G16" s="23"/>
      <c r="H16" s="23"/>
      <c r="I16" s="302"/>
      <c r="J16" s="306"/>
      <c r="K16" s="24"/>
      <c r="L16" s="205">
        <f t="shared" si="7"/>
        <v>0</v>
      </c>
      <c r="M16" s="13"/>
      <c r="N16" s="179"/>
      <c r="O16" s="179"/>
      <c r="P16" s="179"/>
      <c r="Q16" s="395" t="str">
        <f t="shared" si="8"/>
        <v>ok</v>
      </c>
      <c r="R16" s="179"/>
      <c r="S16" s="168"/>
      <c r="T16" s="180"/>
      <c r="U16" s="179"/>
      <c r="V16" s="168"/>
      <c r="W16" s="180"/>
      <c r="X16" s="179"/>
      <c r="Y16" s="168"/>
      <c r="Z16" s="180"/>
      <c r="AA16" s="179"/>
      <c r="AB16" s="168"/>
      <c r="AC16" s="180"/>
      <c r="AD16" s="179"/>
      <c r="AE16" s="168"/>
      <c r="AF16" s="180"/>
      <c r="AG16" s="179"/>
      <c r="AH16" s="168"/>
      <c r="AI16" s="180"/>
      <c r="AJ16" s="179"/>
      <c r="AK16" s="168"/>
      <c r="AL16" s="180"/>
      <c r="AM16" s="179"/>
      <c r="AN16" s="168"/>
      <c r="AO16" s="180"/>
      <c r="AP16" s="179"/>
      <c r="AQ16" s="168"/>
      <c r="AR16" s="180"/>
      <c r="AS16" s="179"/>
      <c r="AT16" s="168"/>
      <c r="AU16" s="180"/>
      <c r="AV16" s="179"/>
      <c r="AW16" s="168"/>
      <c r="AX16" s="180"/>
      <c r="AY16" s="179"/>
      <c r="AZ16" s="168"/>
      <c r="BA16" s="180"/>
      <c r="BB16" s="13"/>
      <c r="BC16" s="26"/>
      <c r="BD16" s="27">
        <f t="shared" si="4"/>
        <v>0</v>
      </c>
      <c r="BE16" s="13"/>
      <c r="BF16" s="26">
        <f t="shared" si="9"/>
        <v>0</v>
      </c>
      <c r="BG16" s="27">
        <f t="shared" si="10"/>
        <v>0</v>
      </c>
      <c r="BH16" s="13"/>
      <c r="BI16" s="26">
        <f t="shared" si="11"/>
        <v>0</v>
      </c>
      <c r="BJ16" s="27">
        <f t="shared" si="12"/>
        <v>0</v>
      </c>
      <c r="BL16" s="57"/>
    </row>
    <row r="17" spans="1:64" ht="14.5" x14ac:dyDescent="0.35">
      <c r="A17" s="13"/>
      <c r="B17" s="344" t="s">
        <v>442</v>
      </c>
      <c r="C17" s="267"/>
      <c r="D17" s="329"/>
      <c r="E17" s="267"/>
      <c r="F17" s="318"/>
      <c r="G17" s="23"/>
      <c r="H17" s="23"/>
      <c r="I17" s="302"/>
      <c r="J17" s="199"/>
      <c r="K17" s="24"/>
      <c r="L17" s="205">
        <f t="shared" si="7"/>
        <v>0</v>
      </c>
      <c r="M17" s="13"/>
      <c r="N17" s="179"/>
      <c r="O17" s="179"/>
      <c r="P17" s="179"/>
      <c r="Q17" s="395" t="str">
        <f t="shared" si="8"/>
        <v>ok</v>
      </c>
      <c r="R17" s="179"/>
      <c r="S17" s="168"/>
      <c r="T17" s="180"/>
      <c r="U17" s="179"/>
      <c r="V17" s="168"/>
      <c r="W17" s="180"/>
      <c r="X17" s="179"/>
      <c r="Y17" s="168"/>
      <c r="Z17" s="180"/>
      <c r="AA17" s="179"/>
      <c r="AB17" s="168"/>
      <c r="AC17" s="180"/>
      <c r="AD17" s="179"/>
      <c r="AE17" s="168"/>
      <c r="AF17" s="180"/>
      <c r="AG17" s="179"/>
      <c r="AH17" s="168"/>
      <c r="AI17" s="180"/>
      <c r="AJ17" s="179"/>
      <c r="AK17" s="168"/>
      <c r="AL17" s="180"/>
      <c r="AM17" s="179"/>
      <c r="AN17" s="168"/>
      <c r="AO17" s="180"/>
      <c r="AP17" s="179"/>
      <c r="AQ17" s="168"/>
      <c r="AR17" s="180"/>
      <c r="AS17" s="179"/>
      <c r="AT17" s="168"/>
      <c r="AU17" s="180"/>
      <c r="AV17" s="179"/>
      <c r="AW17" s="168"/>
      <c r="AX17" s="180"/>
      <c r="AY17" s="179"/>
      <c r="AZ17" s="168"/>
      <c r="BA17" s="180"/>
      <c r="BB17" s="13"/>
      <c r="BC17" s="26"/>
      <c r="BD17" s="27">
        <f t="shared" si="4"/>
        <v>0</v>
      </c>
      <c r="BE17" s="13"/>
      <c r="BF17" s="26">
        <f t="shared" si="9"/>
        <v>0</v>
      </c>
      <c r="BG17" s="27">
        <f t="shared" si="10"/>
        <v>0</v>
      </c>
      <c r="BH17" s="13"/>
      <c r="BI17" s="26">
        <f t="shared" si="11"/>
        <v>0</v>
      </c>
      <c r="BJ17" s="27">
        <f t="shared" si="12"/>
        <v>0</v>
      </c>
      <c r="BL17" s="57"/>
    </row>
    <row r="18" spans="1:64" ht="14.5" x14ac:dyDescent="0.35">
      <c r="A18" s="13"/>
      <c r="B18" s="344" t="s">
        <v>443</v>
      </c>
      <c r="C18" s="267"/>
      <c r="D18" s="329"/>
      <c r="E18" s="267"/>
      <c r="F18" s="318"/>
      <c r="G18" s="23"/>
      <c r="H18" s="23"/>
      <c r="I18" s="302"/>
      <c r="J18" s="199"/>
      <c r="K18" s="24"/>
      <c r="L18" s="205">
        <f t="shared" si="7"/>
        <v>0</v>
      </c>
      <c r="M18" s="13"/>
      <c r="N18" s="179"/>
      <c r="O18" s="179"/>
      <c r="P18" s="179"/>
      <c r="Q18" s="395" t="str">
        <f t="shared" si="8"/>
        <v>ok</v>
      </c>
      <c r="R18" s="179"/>
      <c r="S18" s="168"/>
      <c r="T18" s="180"/>
      <c r="U18" s="179"/>
      <c r="V18" s="168"/>
      <c r="W18" s="180"/>
      <c r="X18" s="179"/>
      <c r="Y18" s="168"/>
      <c r="Z18" s="180"/>
      <c r="AA18" s="179"/>
      <c r="AB18" s="168"/>
      <c r="AC18" s="180"/>
      <c r="AD18" s="179"/>
      <c r="AE18" s="168"/>
      <c r="AF18" s="180"/>
      <c r="AG18" s="179"/>
      <c r="AH18" s="168"/>
      <c r="AI18" s="180"/>
      <c r="AJ18" s="179"/>
      <c r="AK18" s="168"/>
      <c r="AL18" s="180"/>
      <c r="AM18" s="179"/>
      <c r="AN18" s="168"/>
      <c r="AO18" s="180"/>
      <c r="AP18" s="179"/>
      <c r="AQ18" s="168"/>
      <c r="AR18" s="180"/>
      <c r="AS18" s="179"/>
      <c r="AT18" s="168"/>
      <c r="AU18" s="180"/>
      <c r="AV18" s="179"/>
      <c r="AW18" s="168"/>
      <c r="AX18" s="180"/>
      <c r="AY18" s="179"/>
      <c r="AZ18" s="168"/>
      <c r="BA18" s="180"/>
      <c r="BB18" s="13"/>
      <c r="BC18" s="26"/>
      <c r="BD18" s="27">
        <f t="shared" si="4"/>
        <v>0</v>
      </c>
      <c r="BE18" s="13"/>
      <c r="BF18" s="26">
        <f t="shared" si="9"/>
        <v>0</v>
      </c>
      <c r="BG18" s="27">
        <f t="shared" si="10"/>
        <v>0</v>
      </c>
      <c r="BH18" s="13"/>
      <c r="BI18" s="26">
        <f t="shared" si="11"/>
        <v>0</v>
      </c>
      <c r="BJ18" s="27">
        <f t="shared" si="12"/>
        <v>0</v>
      </c>
      <c r="BL18" s="57"/>
    </row>
    <row r="19" spans="1:64" ht="14.5" x14ac:dyDescent="0.35">
      <c r="A19" s="13"/>
      <c r="B19" s="344" t="s">
        <v>444</v>
      </c>
      <c r="C19" s="267"/>
      <c r="D19" s="329"/>
      <c r="E19" s="267"/>
      <c r="F19" s="318"/>
      <c r="G19" s="23"/>
      <c r="H19" s="23"/>
      <c r="I19" s="302"/>
      <c r="J19" s="199"/>
      <c r="K19" s="24"/>
      <c r="L19" s="205">
        <f t="shared" si="7"/>
        <v>0</v>
      </c>
      <c r="M19" s="13"/>
      <c r="N19" s="179"/>
      <c r="O19" s="179"/>
      <c r="P19" s="179"/>
      <c r="Q19" s="395" t="str">
        <f t="shared" si="8"/>
        <v>ok</v>
      </c>
      <c r="R19" s="179"/>
      <c r="S19" s="168"/>
      <c r="T19" s="180"/>
      <c r="U19" s="179"/>
      <c r="V19" s="168"/>
      <c r="W19" s="180"/>
      <c r="X19" s="179"/>
      <c r="Y19" s="168"/>
      <c r="Z19" s="180"/>
      <c r="AA19" s="179"/>
      <c r="AB19" s="168"/>
      <c r="AC19" s="180"/>
      <c r="AD19" s="179"/>
      <c r="AE19" s="168"/>
      <c r="AF19" s="180"/>
      <c r="AG19" s="179"/>
      <c r="AH19" s="168"/>
      <c r="AI19" s="180"/>
      <c r="AJ19" s="179"/>
      <c r="AK19" s="168"/>
      <c r="AL19" s="180"/>
      <c r="AM19" s="179"/>
      <c r="AN19" s="168"/>
      <c r="AO19" s="180"/>
      <c r="AP19" s="179"/>
      <c r="AQ19" s="168"/>
      <c r="AR19" s="180"/>
      <c r="AS19" s="179"/>
      <c r="AT19" s="168"/>
      <c r="AU19" s="180"/>
      <c r="AV19" s="179"/>
      <c r="AW19" s="168"/>
      <c r="AX19" s="180"/>
      <c r="AY19" s="179"/>
      <c r="AZ19" s="168"/>
      <c r="BA19" s="180"/>
      <c r="BB19" s="13"/>
      <c r="BC19" s="26"/>
      <c r="BD19" s="27">
        <f t="shared" si="4"/>
        <v>0</v>
      </c>
      <c r="BE19" s="13"/>
      <c r="BF19" s="26">
        <f t="shared" si="9"/>
        <v>0</v>
      </c>
      <c r="BG19" s="27">
        <f t="shared" si="10"/>
        <v>0</v>
      </c>
      <c r="BH19" s="13"/>
      <c r="BI19" s="26">
        <f t="shared" si="11"/>
        <v>0</v>
      </c>
      <c r="BJ19" s="27">
        <f t="shared" si="12"/>
        <v>0</v>
      </c>
      <c r="BL19" s="57"/>
    </row>
    <row r="20" spans="1:64" ht="14.5" x14ac:dyDescent="0.35">
      <c r="A20" s="13"/>
      <c r="B20" s="344" t="s">
        <v>445</v>
      </c>
      <c r="C20" s="267"/>
      <c r="D20" s="329"/>
      <c r="E20" s="267"/>
      <c r="F20" s="318"/>
      <c r="G20" s="23"/>
      <c r="H20" s="23"/>
      <c r="I20" s="302"/>
      <c r="J20" s="199"/>
      <c r="K20" s="24"/>
      <c r="L20" s="205">
        <f t="shared" si="7"/>
        <v>0</v>
      </c>
      <c r="M20" s="13"/>
      <c r="N20" s="179"/>
      <c r="O20" s="179"/>
      <c r="P20" s="179"/>
      <c r="Q20" s="395" t="str">
        <f t="shared" si="8"/>
        <v>ok</v>
      </c>
      <c r="R20" s="179"/>
      <c r="S20" s="168"/>
      <c r="T20" s="180"/>
      <c r="U20" s="179"/>
      <c r="V20" s="168"/>
      <c r="W20" s="180"/>
      <c r="X20" s="179"/>
      <c r="Y20" s="168"/>
      <c r="Z20" s="180"/>
      <c r="AA20" s="179"/>
      <c r="AB20" s="168"/>
      <c r="AC20" s="180"/>
      <c r="AD20" s="179"/>
      <c r="AE20" s="168"/>
      <c r="AF20" s="180"/>
      <c r="AG20" s="179"/>
      <c r="AH20" s="168"/>
      <c r="AI20" s="180"/>
      <c r="AJ20" s="179"/>
      <c r="AK20" s="168"/>
      <c r="AL20" s="180"/>
      <c r="AM20" s="179"/>
      <c r="AN20" s="168"/>
      <c r="AO20" s="180"/>
      <c r="AP20" s="179"/>
      <c r="AQ20" s="168"/>
      <c r="AR20" s="180"/>
      <c r="AS20" s="179"/>
      <c r="AT20" s="168"/>
      <c r="AU20" s="180"/>
      <c r="AV20" s="179"/>
      <c r="AW20" s="168"/>
      <c r="AX20" s="180"/>
      <c r="AY20" s="179"/>
      <c r="AZ20" s="168"/>
      <c r="BA20" s="180"/>
      <c r="BB20" s="13"/>
      <c r="BC20" s="26"/>
      <c r="BD20" s="27">
        <f t="shared" si="4"/>
        <v>0</v>
      </c>
      <c r="BE20" s="13"/>
      <c r="BF20" s="26">
        <f t="shared" si="9"/>
        <v>0</v>
      </c>
      <c r="BG20" s="27">
        <f t="shared" si="10"/>
        <v>0</v>
      </c>
      <c r="BH20" s="13"/>
      <c r="BI20" s="26">
        <f t="shared" si="11"/>
        <v>0</v>
      </c>
      <c r="BJ20" s="27">
        <f t="shared" si="12"/>
        <v>0</v>
      </c>
      <c r="BL20" s="57"/>
    </row>
    <row r="21" spans="1:64" ht="14.5" x14ac:dyDescent="0.35">
      <c r="A21" s="13"/>
      <c r="B21" s="344" t="s">
        <v>446</v>
      </c>
      <c r="C21" s="267"/>
      <c r="D21" s="329"/>
      <c r="E21" s="267"/>
      <c r="F21" s="318"/>
      <c r="G21" s="23"/>
      <c r="H21" s="23"/>
      <c r="I21" s="302"/>
      <c r="J21" s="199"/>
      <c r="K21" s="24"/>
      <c r="L21" s="205">
        <f t="shared" si="7"/>
        <v>0</v>
      </c>
      <c r="M21" s="13"/>
      <c r="N21" s="179"/>
      <c r="O21" s="179"/>
      <c r="P21" s="179"/>
      <c r="Q21" s="395" t="str">
        <f t="shared" si="8"/>
        <v>ok</v>
      </c>
      <c r="R21" s="179"/>
      <c r="S21" s="168"/>
      <c r="T21" s="180"/>
      <c r="U21" s="179"/>
      <c r="V21" s="168"/>
      <c r="W21" s="180"/>
      <c r="X21" s="179"/>
      <c r="Y21" s="168"/>
      <c r="Z21" s="180"/>
      <c r="AA21" s="179"/>
      <c r="AB21" s="168"/>
      <c r="AC21" s="180"/>
      <c r="AD21" s="179"/>
      <c r="AE21" s="168"/>
      <c r="AF21" s="180"/>
      <c r="AG21" s="179"/>
      <c r="AH21" s="168"/>
      <c r="AI21" s="180"/>
      <c r="AJ21" s="179"/>
      <c r="AK21" s="168"/>
      <c r="AL21" s="180"/>
      <c r="AM21" s="179"/>
      <c r="AN21" s="168"/>
      <c r="AO21" s="180"/>
      <c r="AP21" s="179"/>
      <c r="AQ21" s="168"/>
      <c r="AR21" s="180"/>
      <c r="AS21" s="179"/>
      <c r="AT21" s="168"/>
      <c r="AU21" s="180"/>
      <c r="AV21" s="179"/>
      <c r="AW21" s="168"/>
      <c r="AX21" s="180"/>
      <c r="AY21" s="179"/>
      <c r="AZ21" s="168"/>
      <c r="BA21" s="180"/>
      <c r="BB21" s="13"/>
      <c r="BC21" s="26"/>
      <c r="BD21" s="27">
        <f t="shared" si="4"/>
        <v>0</v>
      </c>
      <c r="BE21" s="13"/>
      <c r="BF21" s="26">
        <f t="shared" si="9"/>
        <v>0</v>
      </c>
      <c r="BG21" s="27">
        <f t="shared" si="10"/>
        <v>0</v>
      </c>
      <c r="BH21" s="13"/>
      <c r="BI21" s="26">
        <f t="shared" si="11"/>
        <v>0</v>
      </c>
      <c r="BJ21" s="27">
        <f t="shared" si="12"/>
        <v>0</v>
      </c>
      <c r="BL21" s="57"/>
    </row>
    <row r="22" spans="1:64" ht="14.5" x14ac:dyDescent="0.35">
      <c r="A22" s="13"/>
      <c r="B22" s="344" t="s">
        <v>447</v>
      </c>
      <c r="C22" s="267"/>
      <c r="D22" s="329"/>
      <c r="E22" s="267"/>
      <c r="F22" s="318"/>
      <c r="G22" s="23"/>
      <c r="H22" s="23"/>
      <c r="I22" s="302"/>
      <c r="J22" s="199"/>
      <c r="K22" s="24"/>
      <c r="L22" s="205">
        <f t="shared" si="7"/>
        <v>0</v>
      </c>
      <c r="M22" s="13"/>
      <c r="N22" s="179"/>
      <c r="O22" s="179"/>
      <c r="P22" s="179"/>
      <c r="Q22" s="395" t="str">
        <f t="shared" si="8"/>
        <v>ok</v>
      </c>
      <c r="R22" s="179"/>
      <c r="S22" s="168"/>
      <c r="T22" s="180"/>
      <c r="U22" s="179"/>
      <c r="V22" s="168"/>
      <c r="W22" s="180"/>
      <c r="X22" s="179"/>
      <c r="Y22" s="168"/>
      <c r="Z22" s="180"/>
      <c r="AA22" s="179"/>
      <c r="AB22" s="168"/>
      <c r="AC22" s="180"/>
      <c r="AD22" s="179"/>
      <c r="AE22" s="168"/>
      <c r="AF22" s="180"/>
      <c r="AG22" s="179"/>
      <c r="AH22" s="168"/>
      <c r="AI22" s="180"/>
      <c r="AJ22" s="179"/>
      <c r="AK22" s="168"/>
      <c r="AL22" s="180"/>
      <c r="AM22" s="179"/>
      <c r="AN22" s="168"/>
      <c r="AO22" s="180"/>
      <c r="AP22" s="179"/>
      <c r="AQ22" s="168"/>
      <c r="AR22" s="180"/>
      <c r="AS22" s="179"/>
      <c r="AT22" s="168"/>
      <c r="AU22" s="180"/>
      <c r="AV22" s="179"/>
      <c r="AW22" s="168"/>
      <c r="AX22" s="180"/>
      <c r="AY22" s="179"/>
      <c r="AZ22" s="168"/>
      <c r="BA22" s="180"/>
      <c r="BB22" s="13"/>
      <c r="BC22" s="26"/>
      <c r="BD22" s="27">
        <f t="shared" si="4"/>
        <v>0</v>
      </c>
      <c r="BE22" s="13"/>
      <c r="BF22" s="26">
        <f t="shared" si="9"/>
        <v>0</v>
      </c>
      <c r="BG22" s="27">
        <f t="shared" si="10"/>
        <v>0</v>
      </c>
      <c r="BH22" s="13"/>
      <c r="BI22" s="26">
        <f t="shared" si="11"/>
        <v>0</v>
      </c>
      <c r="BJ22" s="27">
        <f t="shared" si="12"/>
        <v>0</v>
      </c>
      <c r="BL22" s="57"/>
    </row>
    <row r="23" spans="1:64" thickBot="1" x14ac:dyDescent="0.4">
      <c r="A23" s="13"/>
      <c r="B23" s="344" t="s">
        <v>448</v>
      </c>
      <c r="C23" s="267"/>
      <c r="D23" s="329"/>
      <c r="E23" s="267"/>
      <c r="F23" s="318"/>
      <c r="G23" s="23"/>
      <c r="H23" s="23"/>
      <c r="I23" s="23"/>
      <c r="J23" s="199"/>
      <c r="K23" s="24"/>
      <c r="L23" s="205">
        <f t="shared" si="7"/>
        <v>0</v>
      </c>
      <c r="M23" s="13"/>
      <c r="N23" s="179"/>
      <c r="O23" s="179"/>
      <c r="P23" s="179"/>
      <c r="Q23" s="395" t="str">
        <f t="shared" si="8"/>
        <v>ok</v>
      </c>
      <c r="R23" s="179"/>
      <c r="S23" s="168"/>
      <c r="T23" s="180"/>
      <c r="U23" s="179"/>
      <c r="V23" s="168"/>
      <c r="W23" s="180"/>
      <c r="X23" s="179"/>
      <c r="Y23" s="168"/>
      <c r="Z23" s="180"/>
      <c r="AA23" s="179"/>
      <c r="AB23" s="168"/>
      <c r="AC23" s="180"/>
      <c r="AD23" s="179"/>
      <c r="AE23" s="168"/>
      <c r="AF23" s="180"/>
      <c r="AG23" s="179"/>
      <c r="AH23" s="168"/>
      <c r="AI23" s="180"/>
      <c r="AJ23" s="179"/>
      <c r="AK23" s="168"/>
      <c r="AL23" s="180"/>
      <c r="AM23" s="179"/>
      <c r="AN23" s="168"/>
      <c r="AO23" s="180"/>
      <c r="AP23" s="179"/>
      <c r="AQ23" s="168"/>
      <c r="AR23" s="180"/>
      <c r="AS23" s="179"/>
      <c r="AT23" s="168"/>
      <c r="AU23" s="180"/>
      <c r="AV23" s="179"/>
      <c r="AW23" s="168"/>
      <c r="AX23" s="180"/>
      <c r="AY23" s="179"/>
      <c r="AZ23" s="168"/>
      <c r="BA23" s="180"/>
      <c r="BB23" s="13"/>
      <c r="BC23" s="26"/>
      <c r="BD23" s="27">
        <f t="shared" si="4"/>
        <v>0</v>
      </c>
      <c r="BE23" s="13"/>
      <c r="BF23" s="26">
        <f t="shared" ref="BF23:BF34" si="13">SUM(R23:BA23)</f>
        <v>0</v>
      </c>
      <c r="BG23" s="27">
        <f t="shared" si="10"/>
        <v>0</v>
      </c>
      <c r="BH23" s="13"/>
      <c r="BI23" s="26">
        <f t="shared" si="11"/>
        <v>0</v>
      </c>
      <c r="BJ23" s="27">
        <f t="shared" si="12"/>
        <v>0</v>
      </c>
      <c r="BL23" s="57"/>
    </row>
    <row r="24" spans="1:64" hidden="1" outlineLevel="1" thickBot="1" x14ac:dyDescent="0.4">
      <c r="A24" s="13"/>
      <c r="B24" s="316" t="s">
        <v>54</v>
      </c>
      <c r="C24" s="267"/>
      <c r="D24" s="329"/>
      <c r="E24" s="267"/>
      <c r="F24" s="318"/>
      <c r="G24" s="23"/>
      <c r="H24" s="23"/>
      <c r="I24" s="23"/>
      <c r="J24" s="199"/>
      <c r="K24" s="24"/>
      <c r="L24" s="25" t="e">
        <f>F24*H24*J24*#REF!</f>
        <v>#REF!</v>
      </c>
      <c r="M24" s="13"/>
      <c r="N24" s="179"/>
      <c r="O24" s="179"/>
      <c r="P24" s="179"/>
      <c r="Q24" s="395" t="e">
        <f t="shared" si="8"/>
        <v>#REF!</v>
      </c>
      <c r="R24" s="179"/>
      <c r="S24" s="168"/>
      <c r="T24" s="180"/>
      <c r="U24" s="179"/>
      <c r="V24" s="168"/>
      <c r="W24" s="180"/>
      <c r="X24" s="179"/>
      <c r="Y24" s="168"/>
      <c r="Z24" s="180"/>
      <c r="AA24" s="179"/>
      <c r="AB24" s="168"/>
      <c r="AC24" s="180"/>
      <c r="AD24" s="179"/>
      <c r="AE24" s="168"/>
      <c r="AF24" s="180"/>
      <c r="AG24" s="179"/>
      <c r="AH24" s="168"/>
      <c r="AI24" s="180"/>
      <c r="AJ24" s="179"/>
      <c r="AK24" s="168"/>
      <c r="AL24" s="180"/>
      <c r="AM24" s="179"/>
      <c r="AN24" s="168"/>
      <c r="AO24" s="180"/>
      <c r="AP24" s="179"/>
      <c r="AQ24" s="168"/>
      <c r="AR24" s="180"/>
      <c r="AS24" s="179"/>
      <c r="AT24" s="168"/>
      <c r="AU24" s="180"/>
      <c r="AV24" s="179"/>
      <c r="AW24" s="168"/>
      <c r="AX24" s="180"/>
      <c r="AY24" s="179"/>
      <c r="AZ24" s="168"/>
      <c r="BA24" s="180"/>
      <c r="BB24" s="13"/>
      <c r="BC24" s="26"/>
      <c r="BD24" s="27">
        <f t="shared" si="4"/>
        <v>0</v>
      </c>
      <c r="BE24" s="13"/>
      <c r="BF24" s="26">
        <f t="shared" si="13"/>
        <v>0</v>
      </c>
      <c r="BG24" s="27">
        <f t="shared" si="10"/>
        <v>0</v>
      </c>
      <c r="BH24" s="13"/>
      <c r="BI24" s="26">
        <f t="shared" si="11"/>
        <v>0</v>
      </c>
      <c r="BJ24" s="27">
        <f t="shared" si="12"/>
        <v>0</v>
      </c>
      <c r="BL24" s="57"/>
    </row>
    <row r="25" spans="1:64" hidden="1" outlineLevel="1" thickBot="1" x14ac:dyDescent="0.4">
      <c r="A25" s="13"/>
      <c r="B25" s="316" t="s">
        <v>55</v>
      </c>
      <c r="C25" s="267"/>
      <c r="D25" s="329"/>
      <c r="E25" s="267"/>
      <c r="F25" s="318"/>
      <c r="G25" s="23"/>
      <c r="H25" s="23"/>
      <c r="I25" s="23"/>
      <c r="J25" s="199"/>
      <c r="K25" s="24"/>
      <c r="L25" s="25" t="e">
        <f>F25*H25*J25*#REF!</f>
        <v>#REF!</v>
      </c>
      <c r="M25" s="13"/>
      <c r="N25" s="179"/>
      <c r="O25" s="179"/>
      <c r="P25" s="179"/>
      <c r="Q25" s="395" t="e">
        <f t="shared" si="8"/>
        <v>#REF!</v>
      </c>
      <c r="R25" s="179"/>
      <c r="S25" s="168"/>
      <c r="T25" s="180"/>
      <c r="U25" s="179"/>
      <c r="V25" s="168"/>
      <c r="W25" s="180"/>
      <c r="X25" s="179"/>
      <c r="Y25" s="168"/>
      <c r="Z25" s="180"/>
      <c r="AA25" s="179"/>
      <c r="AB25" s="168"/>
      <c r="AC25" s="180"/>
      <c r="AD25" s="179"/>
      <c r="AE25" s="168"/>
      <c r="AF25" s="180"/>
      <c r="AG25" s="179"/>
      <c r="AH25" s="168"/>
      <c r="AI25" s="180"/>
      <c r="AJ25" s="179"/>
      <c r="AK25" s="168"/>
      <c r="AL25" s="180"/>
      <c r="AM25" s="179"/>
      <c r="AN25" s="168"/>
      <c r="AO25" s="180"/>
      <c r="AP25" s="179"/>
      <c r="AQ25" s="168"/>
      <c r="AR25" s="180"/>
      <c r="AS25" s="179"/>
      <c r="AT25" s="168"/>
      <c r="AU25" s="180"/>
      <c r="AV25" s="179"/>
      <c r="AW25" s="168"/>
      <c r="AX25" s="180"/>
      <c r="AY25" s="179"/>
      <c r="AZ25" s="168"/>
      <c r="BA25" s="180"/>
      <c r="BB25" s="13"/>
      <c r="BC25" s="26"/>
      <c r="BD25" s="27">
        <f t="shared" si="4"/>
        <v>0</v>
      </c>
      <c r="BE25" s="13"/>
      <c r="BF25" s="26">
        <f t="shared" si="13"/>
        <v>0</v>
      </c>
      <c r="BG25" s="27">
        <f t="shared" si="10"/>
        <v>0</v>
      </c>
      <c r="BH25" s="13"/>
      <c r="BI25" s="26">
        <f t="shared" si="11"/>
        <v>0</v>
      </c>
      <c r="BJ25" s="27">
        <f t="shared" si="12"/>
        <v>0</v>
      </c>
      <c r="BL25" s="57"/>
    </row>
    <row r="26" spans="1:64" hidden="1" outlineLevel="1" thickBot="1" x14ac:dyDescent="0.4">
      <c r="A26" s="13"/>
      <c r="B26" s="316" t="s">
        <v>56</v>
      </c>
      <c r="C26" s="267"/>
      <c r="D26" s="329"/>
      <c r="E26" s="267"/>
      <c r="F26" s="318"/>
      <c r="G26" s="23"/>
      <c r="H26" s="23"/>
      <c r="I26" s="23"/>
      <c r="J26" s="199"/>
      <c r="K26" s="24"/>
      <c r="L26" s="25" t="e">
        <f>F26*H26*J26*#REF!</f>
        <v>#REF!</v>
      </c>
      <c r="M26" s="13"/>
      <c r="N26" s="179"/>
      <c r="O26" s="179"/>
      <c r="P26" s="179"/>
      <c r="Q26" s="395" t="e">
        <f t="shared" si="8"/>
        <v>#REF!</v>
      </c>
      <c r="R26" s="179"/>
      <c r="S26" s="168"/>
      <c r="T26" s="180"/>
      <c r="U26" s="179"/>
      <c r="V26" s="168"/>
      <c r="W26" s="180"/>
      <c r="X26" s="179"/>
      <c r="Y26" s="168"/>
      <c r="Z26" s="180"/>
      <c r="AA26" s="179"/>
      <c r="AB26" s="168"/>
      <c r="AC26" s="180"/>
      <c r="AD26" s="179"/>
      <c r="AE26" s="168"/>
      <c r="AF26" s="180"/>
      <c r="AG26" s="179"/>
      <c r="AH26" s="168"/>
      <c r="AI26" s="180"/>
      <c r="AJ26" s="179"/>
      <c r="AK26" s="168"/>
      <c r="AL26" s="180"/>
      <c r="AM26" s="179"/>
      <c r="AN26" s="168"/>
      <c r="AO26" s="180"/>
      <c r="AP26" s="179"/>
      <c r="AQ26" s="168"/>
      <c r="AR26" s="180"/>
      <c r="AS26" s="179"/>
      <c r="AT26" s="168"/>
      <c r="AU26" s="180"/>
      <c r="AV26" s="179"/>
      <c r="AW26" s="168"/>
      <c r="AX26" s="180"/>
      <c r="AY26" s="179"/>
      <c r="AZ26" s="168"/>
      <c r="BA26" s="180"/>
      <c r="BB26" s="13"/>
      <c r="BC26" s="26"/>
      <c r="BD26" s="27">
        <f t="shared" si="4"/>
        <v>0</v>
      </c>
      <c r="BE26" s="13"/>
      <c r="BF26" s="26">
        <f t="shared" si="13"/>
        <v>0</v>
      </c>
      <c r="BG26" s="27">
        <f t="shared" si="10"/>
        <v>0</v>
      </c>
      <c r="BH26" s="13"/>
      <c r="BI26" s="26">
        <f t="shared" si="11"/>
        <v>0</v>
      </c>
      <c r="BJ26" s="27">
        <f t="shared" si="12"/>
        <v>0</v>
      </c>
      <c r="BL26" s="57"/>
    </row>
    <row r="27" spans="1:64" hidden="1" outlineLevel="1" thickBot="1" x14ac:dyDescent="0.4">
      <c r="A27" s="13"/>
      <c r="B27" s="316" t="s">
        <v>57</v>
      </c>
      <c r="C27" s="267"/>
      <c r="D27" s="329"/>
      <c r="E27" s="267"/>
      <c r="F27" s="318"/>
      <c r="G27" s="23"/>
      <c r="H27" s="23"/>
      <c r="I27" s="23"/>
      <c r="J27" s="199"/>
      <c r="K27" s="24"/>
      <c r="L27" s="25" t="e">
        <f>F27*H27*J27*#REF!</f>
        <v>#REF!</v>
      </c>
      <c r="M27" s="13"/>
      <c r="N27" s="179"/>
      <c r="O27" s="179"/>
      <c r="P27" s="179"/>
      <c r="Q27" s="395" t="e">
        <f t="shared" si="8"/>
        <v>#REF!</v>
      </c>
      <c r="R27" s="179"/>
      <c r="S27" s="168"/>
      <c r="T27" s="180"/>
      <c r="U27" s="179"/>
      <c r="V27" s="168"/>
      <c r="W27" s="180"/>
      <c r="X27" s="179"/>
      <c r="Y27" s="168"/>
      <c r="Z27" s="180"/>
      <c r="AA27" s="179"/>
      <c r="AB27" s="168"/>
      <c r="AC27" s="180"/>
      <c r="AD27" s="179"/>
      <c r="AE27" s="168"/>
      <c r="AF27" s="180"/>
      <c r="AG27" s="179"/>
      <c r="AH27" s="168"/>
      <c r="AI27" s="180"/>
      <c r="AJ27" s="179"/>
      <c r="AK27" s="168"/>
      <c r="AL27" s="180"/>
      <c r="AM27" s="179"/>
      <c r="AN27" s="168"/>
      <c r="AO27" s="180"/>
      <c r="AP27" s="179"/>
      <c r="AQ27" s="168"/>
      <c r="AR27" s="180"/>
      <c r="AS27" s="179"/>
      <c r="AT27" s="168"/>
      <c r="AU27" s="180"/>
      <c r="AV27" s="179"/>
      <c r="AW27" s="168"/>
      <c r="AX27" s="180"/>
      <c r="AY27" s="179"/>
      <c r="AZ27" s="168"/>
      <c r="BA27" s="180"/>
      <c r="BB27" s="13"/>
      <c r="BC27" s="26"/>
      <c r="BD27" s="27">
        <f t="shared" si="4"/>
        <v>0</v>
      </c>
      <c r="BE27" s="13"/>
      <c r="BF27" s="26">
        <f t="shared" si="13"/>
        <v>0</v>
      </c>
      <c r="BG27" s="27">
        <f t="shared" si="10"/>
        <v>0</v>
      </c>
      <c r="BH27" s="13"/>
      <c r="BI27" s="26">
        <f t="shared" si="11"/>
        <v>0</v>
      </c>
      <c r="BJ27" s="27">
        <f t="shared" si="12"/>
        <v>0</v>
      </c>
      <c r="BL27" s="57"/>
    </row>
    <row r="28" spans="1:64" hidden="1" outlineLevel="1" thickBot="1" x14ac:dyDescent="0.4">
      <c r="A28" s="13"/>
      <c r="B28" s="316" t="s">
        <v>58</v>
      </c>
      <c r="C28" s="267"/>
      <c r="D28" s="329"/>
      <c r="E28" s="267"/>
      <c r="F28" s="318"/>
      <c r="G28" s="23"/>
      <c r="H28" s="23"/>
      <c r="I28" s="23"/>
      <c r="J28" s="199"/>
      <c r="K28" s="24"/>
      <c r="L28" s="25" t="e">
        <f>F28*H28*J28*#REF!</f>
        <v>#REF!</v>
      </c>
      <c r="M28" s="13"/>
      <c r="N28" s="179"/>
      <c r="O28" s="179"/>
      <c r="P28" s="179"/>
      <c r="Q28" s="395" t="e">
        <f t="shared" si="8"/>
        <v>#REF!</v>
      </c>
      <c r="R28" s="179"/>
      <c r="S28" s="168"/>
      <c r="T28" s="180"/>
      <c r="U28" s="179"/>
      <c r="V28" s="168"/>
      <c r="W28" s="180"/>
      <c r="X28" s="179"/>
      <c r="Y28" s="168"/>
      <c r="Z28" s="180"/>
      <c r="AA28" s="179"/>
      <c r="AB28" s="168"/>
      <c r="AC28" s="180"/>
      <c r="AD28" s="179"/>
      <c r="AE28" s="168"/>
      <c r="AF28" s="180"/>
      <c r="AG28" s="179"/>
      <c r="AH28" s="168"/>
      <c r="AI28" s="180"/>
      <c r="AJ28" s="179"/>
      <c r="AK28" s="168"/>
      <c r="AL28" s="180"/>
      <c r="AM28" s="179"/>
      <c r="AN28" s="168"/>
      <c r="AO28" s="180"/>
      <c r="AP28" s="179"/>
      <c r="AQ28" s="168"/>
      <c r="AR28" s="180"/>
      <c r="AS28" s="179"/>
      <c r="AT28" s="168"/>
      <c r="AU28" s="180"/>
      <c r="AV28" s="179"/>
      <c r="AW28" s="168"/>
      <c r="AX28" s="180"/>
      <c r="AY28" s="179"/>
      <c r="AZ28" s="168"/>
      <c r="BA28" s="180"/>
      <c r="BB28" s="13"/>
      <c r="BC28" s="26"/>
      <c r="BD28" s="27">
        <f t="shared" si="4"/>
        <v>0</v>
      </c>
      <c r="BE28" s="13"/>
      <c r="BF28" s="26">
        <f t="shared" si="13"/>
        <v>0</v>
      </c>
      <c r="BG28" s="27">
        <f t="shared" si="10"/>
        <v>0</v>
      </c>
      <c r="BH28" s="13"/>
      <c r="BI28" s="26">
        <f t="shared" si="11"/>
        <v>0</v>
      </c>
      <c r="BJ28" s="27">
        <f t="shared" si="12"/>
        <v>0</v>
      </c>
      <c r="BL28" s="57"/>
    </row>
    <row r="29" spans="1:64" hidden="1" outlineLevel="1" thickBot="1" x14ac:dyDescent="0.4">
      <c r="A29" s="13"/>
      <c r="B29" s="316" t="s">
        <v>59</v>
      </c>
      <c r="C29" s="267"/>
      <c r="D29" s="329"/>
      <c r="E29" s="267"/>
      <c r="F29" s="318"/>
      <c r="G29" s="23"/>
      <c r="H29" s="23"/>
      <c r="I29" s="23"/>
      <c r="J29" s="199"/>
      <c r="K29" s="24"/>
      <c r="L29" s="25" t="e">
        <f>F29*H29*J29*#REF!</f>
        <v>#REF!</v>
      </c>
      <c r="M29" s="13"/>
      <c r="N29" s="179"/>
      <c r="O29" s="179"/>
      <c r="P29" s="179"/>
      <c r="Q29" s="395" t="e">
        <f t="shared" si="8"/>
        <v>#REF!</v>
      </c>
      <c r="R29" s="179"/>
      <c r="S29" s="168"/>
      <c r="T29" s="180"/>
      <c r="U29" s="179"/>
      <c r="V29" s="168"/>
      <c r="W29" s="180"/>
      <c r="X29" s="179"/>
      <c r="Y29" s="168"/>
      <c r="Z29" s="180"/>
      <c r="AA29" s="179"/>
      <c r="AB29" s="168"/>
      <c r="AC29" s="180"/>
      <c r="AD29" s="179"/>
      <c r="AE29" s="168"/>
      <c r="AF29" s="180"/>
      <c r="AG29" s="179"/>
      <c r="AH29" s="168"/>
      <c r="AI29" s="180"/>
      <c r="AJ29" s="179"/>
      <c r="AK29" s="168"/>
      <c r="AL29" s="180"/>
      <c r="AM29" s="179"/>
      <c r="AN29" s="168"/>
      <c r="AO29" s="180"/>
      <c r="AP29" s="179"/>
      <c r="AQ29" s="168"/>
      <c r="AR29" s="180"/>
      <c r="AS29" s="179"/>
      <c r="AT29" s="168"/>
      <c r="AU29" s="180"/>
      <c r="AV29" s="179"/>
      <c r="AW29" s="168"/>
      <c r="AX29" s="180"/>
      <c r="AY29" s="179"/>
      <c r="AZ29" s="168"/>
      <c r="BA29" s="180"/>
      <c r="BB29" s="13"/>
      <c r="BC29" s="26"/>
      <c r="BD29" s="27">
        <f t="shared" si="4"/>
        <v>0</v>
      </c>
      <c r="BE29" s="13"/>
      <c r="BF29" s="26">
        <f t="shared" si="13"/>
        <v>0</v>
      </c>
      <c r="BG29" s="27">
        <f t="shared" si="10"/>
        <v>0</v>
      </c>
      <c r="BH29" s="13"/>
      <c r="BI29" s="26">
        <f t="shared" si="11"/>
        <v>0</v>
      </c>
      <c r="BJ29" s="27">
        <f t="shared" si="12"/>
        <v>0</v>
      </c>
      <c r="BL29" s="57"/>
    </row>
    <row r="30" spans="1:64" hidden="1" outlineLevel="1" thickBot="1" x14ac:dyDescent="0.4">
      <c r="A30" s="13"/>
      <c r="B30" s="316" t="s">
        <v>60</v>
      </c>
      <c r="C30" s="267"/>
      <c r="D30" s="329"/>
      <c r="E30" s="267"/>
      <c r="F30" s="318"/>
      <c r="G30" s="23"/>
      <c r="H30" s="23"/>
      <c r="I30" s="23"/>
      <c r="J30" s="199"/>
      <c r="K30" s="24"/>
      <c r="L30" s="25" t="e">
        <f>F30*H30*J30*#REF!</f>
        <v>#REF!</v>
      </c>
      <c r="M30" s="13"/>
      <c r="N30" s="179"/>
      <c r="O30" s="179"/>
      <c r="P30" s="179"/>
      <c r="Q30" s="395" t="e">
        <f t="shared" si="8"/>
        <v>#REF!</v>
      </c>
      <c r="R30" s="179"/>
      <c r="S30" s="168"/>
      <c r="T30" s="180"/>
      <c r="U30" s="179"/>
      <c r="V30" s="168"/>
      <c r="W30" s="180"/>
      <c r="X30" s="179"/>
      <c r="Y30" s="168"/>
      <c r="Z30" s="180"/>
      <c r="AA30" s="179"/>
      <c r="AB30" s="168"/>
      <c r="AC30" s="180"/>
      <c r="AD30" s="179"/>
      <c r="AE30" s="168"/>
      <c r="AF30" s="180"/>
      <c r="AG30" s="179"/>
      <c r="AH30" s="168"/>
      <c r="AI30" s="180"/>
      <c r="AJ30" s="179"/>
      <c r="AK30" s="168"/>
      <c r="AL30" s="180"/>
      <c r="AM30" s="179"/>
      <c r="AN30" s="168"/>
      <c r="AO30" s="180"/>
      <c r="AP30" s="179"/>
      <c r="AQ30" s="168"/>
      <c r="AR30" s="180"/>
      <c r="AS30" s="179"/>
      <c r="AT30" s="168"/>
      <c r="AU30" s="180"/>
      <c r="AV30" s="179"/>
      <c r="AW30" s="168"/>
      <c r="AX30" s="180"/>
      <c r="AY30" s="179"/>
      <c r="AZ30" s="168"/>
      <c r="BA30" s="180"/>
      <c r="BB30" s="13"/>
      <c r="BC30" s="26"/>
      <c r="BD30" s="27">
        <f t="shared" si="4"/>
        <v>0</v>
      </c>
      <c r="BE30" s="13"/>
      <c r="BF30" s="26">
        <f t="shared" si="13"/>
        <v>0</v>
      </c>
      <c r="BG30" s="27">
        <f t="shared" si="10"/>
        <v>0</v>
      </c>
      <c r="BH30" s="13"/>
      <c r="BI30" s="26">
        <f t="shared" si="11"/>
        <v>0</v>
      </c>
      <c r="BJ30" s="27">
        <f t="shared" si="12"/>
        <v>0</v>
      </c>
      <c r="BL30" s="57"/>
    </row>
    <row r="31" spans="1:64" hidden="1" outlineLevel="1" thickBot="1" x14ac:dyDescent="0.4">
      <c r="A31" s="13"/>
      <c r="B31" s="316" t="s">
        <v>61</v>
      </c>
      <c r="C31" s="267"/>
      <c r="D31" s="329"/>
      <c r="E31" s="267"/>
      <c r="F31" s="318"/>
      <c r="G31" s="23"/>
      <c r="H31" s="23"/>
      <c r="I31" s="23"/>
      <c r="J31" s="199"/>
      <c r="K31" s="24"/>
      <c r="L31" s="25" t="e">
        <f>F31*H31*J31*#REF!</f>
        <v>#REF!</v>
      </c>
      <c r="M31" s="13"/>
      <c r="N31" s="179"/>
      <c r="O31" s="179"/>
      <c r="P31" s="179"/>
      <c r="Q31" s="395" t="e">
        <f t="shared" si="8"/>
        <v>#REF!</v>
      </c>
      <c r="R31" s="179"/>
      <c r="S31" s="168"/>
      <c r="T31" s="180"/>
      <c r="U31" s="179"/>
      <c r="V31" s="168"/>
      <c r="W31" s="180"/>
      <c r="X31" s="179"/>
      <c r="Y31" s="168"/>
      <c r="Z31" s="180"/>
      <c r="AA31" s="179"/>
      <c r="AB31" s="168"/>
      <c r="AC31" s="180"/>
      <c r="AD31" s="179"/>
      <c r="AE31" s="168"/>
      <c r="AF31" s="180"/>
      <c r="AG31" s="179"/>
      <c r="AH31" s="168"/>
      <c r="AI31" s="180"/>
      <c r="AJ31" s="179"/>
      <c r="AK31" s="168"/>
      <c r="AL31" s="180"/>
      <c r="AM31" s="179"/>
      <c r="AN31" s="168"/>
      <c r="AO31" s="180"/>
      <c r="AP31" s="179"/>
      <c r="AQ31" s="168"/>
      <c r="AR31" s="180"/>
      <c r="AS31" s="179"/>
      <c r="AT31" s="168"/>
      <c r="AU31" s="180"/>
      <c r="AV31" s="179"/>
      <c r="AW31" s="168"/>
      <c r="AX31" s="180"/>
      <c r="AY31" s="179"/>
      <c r="AZ31" s="168"/>
      <c r="BA31" s="180"/>
      <c r="BB31" s="13"/>
      <c r="BC31" s="26"/>
      <c r="BD31" s="27">
        <f t="shared" si="4"/>
        <v>0</v>
      </c>
      <c r="BE31" s="13"/>
      <c r="BF31" s="26">
        <f t="shared" si="13"/>
        <v>0</v>
      </c>
      <c r="BG31" s="27">
        <f t="shared" si="10"/>
        <v>0</v>
      </c>
      <c r="BH31" s="13"/>
      <c r="BI31" s="26">
        <f t="shared" si="11"/>
        <v>0</v>
      </c>
      <c r="BJ31" s="27">
        <f t="shared" si="12"/>
        <v>0</v>
      </c>
      <c r="BL31" s="57"/>
    </row>
    <row r="32" spans="1:64" hidden="1" outlineLevel="1" thickBot="1" x14ac:dyDescent="0.4">
      <c r="A32" s="13"/>
      <c r="B32" s="316" t="s">
        <v>62</v>
      </c>
      <c r="C32" s="267"/>
      <c r="D32" s="329"/>
      <c r="E32" s="267"/>
      <c r="F32" s="318"/>
      <c r="G32" s="23"/>
      <c r="H32" s="23"/>
      <c r="I32" s="23"/>
      <c r="J32" s="199"/>
      <c r="K32" s="24"/>
      <c r="L32" s="25" t="e">
        <f>F32*H32*J32*#REF!</f>
        <v>#REF!</v>
      </c>
      <c r="M32" s="13"/>
      <c r="N32" s="179"/>
      <c r="O32" s="179"/>
      <c r="P32" s="179"/>
      <c r="Q32" s="395" t="e">
        <f t="shared" si="8"/>
        <v>#REF!</v>
      </c>
      <c r="R32" s="179"/>
      <c r="S32" s="168"/>
      <c r="T32" s="180"/>
      <c r="U32" s="179"/>
      <c r="V32" s="168"/>
      <c r="W32" s="180"/>
      <c r="X32" s="179"/>
      <c r="Y32" s="168"/>
      <c r="Z32" s="180"/>
      <c r="AA32" s="179"/>
      <c r="AB32" s="168"/>
      <c r="AC32" s="180"/>
      <c r="AD32" s="179"/>
      <c r="AE32" s="168"/>
      <c r="AF32" s="180"/>
      <c r="AG32" s="179"/>
      <c r="AH32" s="168"/>
      <c r="AI32" s="180"/>
      <c r="AJ32" s="179"/>
      <c r="AK32" s="168"/>
      <c r="AL32" s="180"/>
      <c r="AM32" s="179"/>
      <c r="AN32" s="168"/>
      <c r="AO32" s="180"/>
      <c r="AP32" s="179"/>
      <c r="AQ32" s="168"/>
      <c r="AR32" s="180"/>
      <c r="AS32" s="179"/>
      <c r="AT32" s="168"/>
      <c r="AU32" s="180"/>
      <c r="AV32" s="179"/>
      <c r="AW32" s="168"/>
      <c r="AX32" s="180"/>
      <c r="AY32" s="179"/>
      <c r="AZ32" s="168"/>
      <c r="BA32" s="180"/>
      <c r="BB32" s="13"/>
      <c r="BC32" s="26"/>
      <c r="BD32" s="27">
        <f t="shared" si="4"/>
        <v>0</v>
      </c>
      <c r="BE32" s="13"/>
      <c r="BF32" s="26">
        <f t="shared" si="13"/>
        <v>0</v>
      </c>
      <c r="BG32" s="27">
        <f t="shared" si="10"/>
        <v>0</v>
      </c>
      <c r="BH32" s="13"/>
      <c r="BI32" s="26">
        <f t="shared" si="11"/>
        <v>0</v>
      </c>
      <c r="BJ32" s="27">
        <f t="shared" si="12"/>
        <v>0</v>
      </c>
      <c r="BL32" s="57"/>
    </row>
    <row r="33" spans="1:64" hidden="1" outlineLevel="1" thickBot="1" x14ac:dyDescent="0.4">
      <c r="A33" s="13"/>
      <c r="B33" s="316" t="s">
        <v>63</v>
      </c>
      <c r="C33" s="267"/>
      <c r="D33" s="329"/>
      <c r="E33" s="267"/>
      <c r="F33" s="318"/>
      <c r="G33" s="23"/>
      <c r="H33" s="23"/>
      <c r="I33" s="23"/>
      <c r="J33" s="199"/>
      <c r="K33" s="24"/>
      <c r="L33" s="25" t="e">
        <f>F33*H33*J33*#REF!</f>
        <v>#REF!</v>
      </c>
      <c r="M33" s="13"/>
      <c r="N33" s="179"/>
      <c r="O33" s="179"/>
      <c r="P33" s="179"/>
      <c r="Q33" s="395" t="e">
        <f t="shared" si="8"/>
        <v>#REF!</v>
      </c>
      <c r="R33" s="179"/>
      <c r="S33" s="168"/>
      <c r="T33" s="180"/>
      <c r="U33" s="179"/>
      <c r="V33" s="168"/>
      <c r="W33" s="180"/>
      <c r="X33" s="179"/>
      <c r="Y33" s="168"/>
      <c r="Z33" s="180"/>
      <c r="AA33" s="179"/>
      <c r="AB33" s="168"/>
      <c r="AC33" s="180"/>
      <c r="AD33" s="179"/>
      <c r="AE33" s="168"/>
      <c r="AF33" s="180"/>
      <c r="AG33" s="179"/>
      <c r="AH33" s="168"/>
      <c r="AI33" s="180"/>
      <c r="AJ33" s="179"/>
      <c r="AK33" s="168"/>
      <c r="AL33" s="180"/>
      <c r="AM33" s="179"/>
      <c r="AN33" s="168"/>
      <c r="AO33" s="180"/>
      <c r="AP33" s="179"/>
      <c r="AQ33" s="168"/>
      <c r="AR33" s="180"/>
      <c r="AS33" s="179"/>
      <c r="AT33" s="168"/>
      <c r="AU33" s="180"/>
      <c r="AV33" s="179"/>
      <c r="AW33" s="168"/>
      <c r="AX33" s="180"/>
      <c r="AY33" s="179"/>
      <c r="AZ33" s="168"/>
      <c r="BA33" s="180"/>
      <c r="BB33" s="13"/>
      <c r="BC33" s="26"/>
      <c r="BD33" s="27">
        <f t="shared" si="4"/>
        <v>0</v>
      </c>
      <c r="BE33" s="13"/>
      <c r="BF33" s="26">
        <f t="shared" si="13"/>
        <v>0</v>
      </c>
      <c r="BG33" s="27">
        <f t="shared" si="10"/>
        <v>0</v>
      </c>
      <c r="BH33" s="13"/>
      <c r="BI33" s="26">
        <f t="shared" si="11"/>
        <v>0</v>
      </c>
      <c r="BJ33" s="27">
        <f t="shared" si="12"/>
        <v>0</v>
      </c>
      <c r="BL33" s="57"/>
    </row>
    <row r="34" spans="1:64" hidden="1" outlineLevel="1" thickBot="1" x14ac:dyDescent="0.4">
      <c r="A34" s="13"/>
      <c r="B34" s="316" t="s">
        <v>64</v>
      </c>
      <c r="C34" s="267"/>
      <c r="D34" s="329"/>
      <c r="E34" s="267"/>
      <c r="F34" s="318"/>
      <c r="G34" s="23"/>
      <c r="H34" s="23"/>
      <c r="I34" s="23"/>
      <c r="J34" s="199"/>
      <c r="K34" s="24"/>
      <c r="L34" s="25" t="e">
        <f>F34*H34*J34*#REF!</f>
        <v>#REF!</v>
      </c>
      <c r="M34" s="13"/>
      <c r="N34" s="179"/>
      <c r="O34" s="179"/>
      <c r="P34" s="179"/>
      <c r="Q34" s="395" t="e">
        <f t="shared" si="8"/>
        <v>#REF!</v>
      </c>
      <c r="R34" s="179"/>
      <c r="S34" s="168"/>
      <c r="T34" s="180"/>
      <c r="U34" s="179"/>
      <c r="V34" s="168"/>
      <c r="W34" s="180"/>
      <c r="X34" s="179"/>
      <c r="Y34" s="168"/>
      <c r="Z34" s="180"/>
      <c r="AA34" s="179"/>
      <c r="AB34" s="168"/>
      <c r="AC34" s="180"/>
      <c r="AD34" s="179"/>
      <c r="AE34" s="168"/>
      <c r="AF34" s="180"/>
      <c r="AG34" s="179"/>
      <c r="AH34" s="168"/>
      <c r="AI34" s="180"/>
      <c r="AJ34" s="179"/>
      <c r="AK34" s="168"/>
      <c r="AL34" s="180"/>
      <c r="AM34" s="179"/>
      <c r="AN34" s="168"/>
      <c r="AO34" s="180"/>
      <c r="AP34" s="179"/>
      <c r="AQ34" s="168"/>
      <c r="AR34" s="180"/>
      <c r="AS34" s="179"/>
      <c r="AT34" s="168"/>
      <c r="AU34" s="180"/>
      <c r="AV34" s="179"/>
      <c r="AW34" s="168"/>
      <c r="AX34" s="180"/>
      <c r="AY34" s="179"/>
      <c r="AZ34" s="168"/>
      <c r="BA34" s="180"/>
      <c r="BB34" s="13"/>
      <c r="BC34" s="26"/>
      <c r="BD34" s="27">
        <f t="shared" si="4"/>
        <v>0</v>
      </c>
      <c r="BE34" s="13"/>
      <c r="BF34" s="26">
        <f t="shared" si="13"/>
        <v>0</v>
      </c>
      <c r="BG34" s="27">
        <f t="shared" si="10"/>
        <v>0</v>
      </c>
      <c r="BH34" s="13"/>
      <c r="BI34" s="26">
        <f t="shared" si="11"/>
        <v>0</v>
      </c>
      <c r="BJ34" s="27">
        <f t="shared" si="12"/>
        <v>0</v>
      </c>
      <c r="BL34" s="57"/>
    </row>
    <row r="35" spans="1:64" hidden="1" outlineLevel="1" thickBot="1" x14ac:dyDescent="0.4">
      <c r="A35" s="13"/>
      <c r="B35" s="316" t="s">
        <v>65</v>
      </c>
      <c r="C35" s="267"/>
      <c r="D35" s="329"/>
      <c r="E35" s="328"/>
      <c r="F35" s="320"/>
      <c r="G35" s="303"/>
      <c r="H35" s="303"/>
      <c r="I35" s="303"/>
      <c r="J35" s="304"/>
      <c r="K35" s="305"/>
      <c r="L35" s="315" t="e">
        <f>F35*H35*J35*#REF!</f>
        <v>#REF!</v>
      </c>
      <c r="M35" s="13"/>
      <c r="N35" s="179"/>
      <c r="O35" s="179"/>
      <c r="P35" s="179"/>
      <c r="Q35" s="395" t="e">
        <f t="shared" si="8"/>
        <v>#REF!</v>
      </c>
      <c r="R35" s="179"/>
      <c r="S35" s="168"/>
      <c r="T35" s="180"/>
      <c r="U35" s="179"/>
      <c r="V35" s="168"/>
      <c r="W35" s="180"/>
      <c r="X35" s="179"/>
      <c r="Y35" s="168"/>
      <c r="Z35" s="180"/>
      <c r="AA35" s="179"/>
      <c r="AB35" s="168"/>
      <c r="AC35" s="180"/>
      <c r="AD35" s="179"/>
      <c r="AE35" s="168"/>
      <c r="AF35" s="180"/>
      <c r="AG35" s="179"/>
      <c r="AH35" s="168"/>
      <c r="AI35" s="180"/>
      <c r="AJ35" s="179"/>
      <c r="AK35" s="168"/>
      <c r="AL35" s="180"/>
      <c r="AM35" s="179"/>
      <c r="AN35" s="168"/>
      <c r="AO35" s="180"/>
      <c r="AP35" s="179"/>
      <c r="AQ35" s="168"/>
      <c r="AR35" s="180"/>
      <c r="AS35" s="179"/>
      <c r="AT35" s="168"/>
      <c r="AU35" s="180"/>
      <c r="AV35" s="179"/>
      <c r="AW35" s="168"/>
      <c r="AX35" s="180"/>
      <c r="AY35" s="179"/>
      <c r="AZ35" s="168"/>
      <c r="BA35" s="180"/>
      <c r="BB35" s="13"/>
      <c r="BC35" s="26"/>
      <c r="BD35" s="27">
        <f t="shared" si="4"/>
        <v>0</v>
      </c>
      <c r="BE35" s="13"/>
      <c r="BF35" s="26">
        <f t="shared" si="9"/>
        <v>0</v>
      </c>
      <c r="BG35" s="27">
        <f t="shared" si="10"/>
        <v>0</v>
      </c>
      <c r="BH35" s="13"/>
      <c r="BI35" s="26">
        <f t="shared" si="11"/>
        <v>0</v>
      </c>
      <c r="BJ35" s="27">
        <f t="shared" si="12"/>
        <v>0</v>
      </c>
      <c r="BL35" s="57"/>
    </row>
    <row r="36" spans="1:64" ht="15" customHeight="1" collapsed="1" thickBot="1" x14ac:dyDescent="0.4">
      <c r="A36" s="13"/>
      <c r="B36" s="388" t="s">
        <v>216</v>
      </c>
      <c r="C36" s="387"/>
      <c r="D36" s="387"/>
      <c r="E36" s="387"/>
      <c r="F36" s="387"/>
      <c r="G36" s="387"/>
      <c r="H36" s="387"/>
      <c r="I36" s="387"/>
      <c r="J36" s="387"/>
      <c r="K36" s="387"/>
      <c r="L36" s="348">
        <f>SUM(L37:L46)</f>
        <v>0</v>
      </c>
      <c r="M36" s="20"/>
      <c r="N36" s="348">
        <f t="shared" ref="N36:P36" si="14">SUM(N37:N46)</f>
        <v>0</v>
      </c>
      <c r="O36" s="348">
        <f t="shared" si="14"/>
        <v>0</v>
      </c>
      <c r="P36" s="348">
        <f t="shared" si="14"/>
        <v>0</v>
      </c>
      <c r="Q36" s="395" t="str">
        <f t="shared" si="8"/>
        <v>ok</v>
      </c>
      <c r="R36" s="175">
        <f t="shared" ref="R36:BA36" si="15">SUM(R37:R46)</f>
        <v>0</v>
      </c>
      <c r="S36" s="166">
        <f t="shared" si="15"/>
        <v>0</v>
      </c>
      <c r="T36" s="176">
        <f t="shared" si="15"/>
        <v>0</v>
      </c>
      <c r="U36" s="175">
        <f t="shared" si="15"/>
        <v>0</v>
      </c>
      <c r="V36" s="166">
        <f t="shared" si="15"/>
        <v>0</v>
      </c>
      <c r="W36" s="176">
        <f t="shared" si="15"/>
        <v>0</v>
      </c>
      <c r="X36" s="175">
        <f t="shared" si="15"/>
        <v>0</v>
      </c>
      <c r="Y36" s="166">
        <f t="shared" si="15"/>
        <v>0</v>
      </c>
      <c r="Z36" s="176">
        <f t="shared" si="15"/>
        <v>0</v>
      </c>
      <c r="AA36" s="175">
        <f t="shared" si="15"/>
        <v>0</v>
      </c>
      <c r="AB36" s="166">
        <f t="shared" si="15"/>
        <v>0</v>
      </c>
      <c r="AC36" s="176">
        <f t="shared" si="15"/>
        <v>0</v>
      </c>
      <c r="AD36" s="175">
        <f t="shared" si="15"/>
        <v>0</v>
      </c>
      <c r="AE36" s="166">
        <f t="shared" si="15"/>
        <v>0</v>
      </c>
      <c r="AF36" s="176">
        <f t="shared" si="15"/>
        <v>0</v>
      </c>
      <c r="AG36" s="175">
        <f t="shared" si="15"/>
        <v>0</v>
      </c>
      <c r="AH36" s="166">
        <f t="shared" si="15"/>
        <v>0</v>
      </c>
      <c r="AI36" s="176">
        <f t="shared" si="15"/>
        <v>0</v>
      </c>
      <c r="AJ36" s="175">
        <f t="shared" si="15"/>
        <v>0</v>
      </c>
      <c r="AK36" s="166">
        <f t="shared" si="15"/>
        <v>0</v>
      </c>
      <c r="AL36" s="176">
        <f t="shared" si="15"/>
        <v>0</v>
      </c>
      <c r="AM36" s="175">
        <f t="shared" si="15"/>
        <v>0</v>
      </c>
      <c r="AN36" s="166">
        <f t="shared" si="15"/>
        <v>0</v>
      </c>
      <c r="AO36" s="176">
        <f t="shared" si="15"/>
        <v>0</v>
      </c>
      <c r="AP36" s="175">
        <f t="shared" si="15"/>
        <v>0</v>
      </c>
      <c r="AQ36" s="166">
        <f t="shared" si="15"/>
        <v>0</v>
      </c>
      <c r="AR36" s="176">
        <f t="shared" si="15"/>
        <v>0</v>
      </c>
      <c r="AS36" s="175">
        <f t="shared" si="15"/>
        <v>0</v>
      </c>
      <c r="AT36" s="166">
        <f t="shared" si="15"/>
        <v>0</v>
      </c>
      <c r="AU36" s="176">
        <f t="shared" si="15"/>
        <v>0</v>
      </c>
      <c r="AV36" s="175">
        <f t="shared" si="15"/>
        <v>0</v>
      </c>
      <c r="AW36" s="166">
        <f t="shared" si="15"/>
        <v>0</v>
      </c>
      <c r="AX36" s="176">
        <f t="shared" si="15"/>
        <v>0</v>
      </c>
      <c r="AY36" s="175">
        <f t="shared" si="15"/>
        <v>0</v>
      </c>
      <c r="AZ36" s="166">
        <f t="shared" si="15"/>
        <v>0</v>
      </c>
      <c r="BA36" s="176">
        <f t="shared" si="15"/>
        <v>0</v>
      </c>
      <c r="BB36" s="13"/>
      <c r="BC36" s="21">
        <f>SUM(BC37:BC46)</f>
        <v>0</v>
      </c>
      <c r="BD36" s="22">
        <f t="shared" si="4"/>
        <v>0</v>
      </c>
      <c r="BE36" s="13"/>
      <c r="BF36" s="21">
        <f>SUM(BF37:BF46)</f>
        <v>0</v>
      </c>
      <c r="BG36" s="22">
        <f>IFERROR(BF36/L36,0)</f>
        <v>0</v>
      </c>
      <c r="BH36" s="13"/>
      <c r="BI36" s="21">
        <f>SUM(BI37:BI46)</f>
        <v>0</v>
      </c>
      <c r="BJ36" s="22">
        <f>IFERROR(BI36/L36,0)</f>
        <v>0</v>
      </c>
      <c r="BL36" s="40"/>
    </row>
    <row r="37" spans="1:64" ht="14.5" x14ac:dyDescent="0.35">
      <c r="A37" s="13"/>
      <c r="B37" s="340" t="s">
        <v>449</v>
      </c>
      <c r="C37" s="329"/>
      <c r="D37" s="329"/>
      <c r="E37" s="329"/>
      <c r="F37" s="322"/>
      <c r="G37" s="302"/>
      <c r="H37" s="302"/>
      <c r="I37" s="302"/>
      <c r="J37" s="306"/>
      <c r="K37" s="204"/>
      <c r="L37" s="205">
        <f t="shared" ref="L37:L46" si="16">F37*H37*J37*K37</f>
        <v>0</v>
      </c>
      <c r="M37" s="13"/>
      <c r="N37" s="177"/>
      <c r="O37" s="177"/>
      <c r="P37" s="177"/>
      <c r="Q37" s="395" t="str">
        <f t="shared" si="8"/>
        <v>ok</v>
      </c>
      <c r="R37" s="177"/>
      <c r="S37" s="169"/>
      <c r="T37" s="178"/>
      <c r="U37" s="177"/>
      <c r="V37" s="169"/>
      <c r="W37" s="178"/>
      <c r="X37" s="177"/>
      <c r="Y37" s="169"/>
      <c r="Z37" s="178"/>
      <c r="AA37" s="177"/>
      <c r="AB37" s="169"/>
      <c r="AC37" s="178">
        <f>L37</f>
        <v>0</v>
      </c>
      <c r="AD37" s="177"/>
      <c r="AE37" s="169"/>
      <c r="AF37" s="178"/>
      <c r="AG37" s="177"/>
      <c r="AH37" s="169"/>
      <c r="AI37" s="178"/>
      <c r="AJ37" s="177"/>
      <c r="AK37" s="169"/>
      <c r="AL37" s="178"/>
      <c r="AM37" s="177"/>
      <c r="AN37" s="169"/>
      <c r="AO37" s="178"/>
      <c r="AP37" s="177"/>
      <c r="AQ37" s="169"/>
      <c r="AR37" s="178"/>
      <c r="AS37" s="177"/>
      <c r="AT37" s="169"/>
      <c r="AU37" s="178"/>
      <c r="AV37" s="177"/>
      <c r="AW37" s="169"/>
      <c r="AX37" s="178"/>
      <c r="AY37" s="177"/>
      <c r="AZ37" s="169"/>
      <c r="BA37" s="178"/>
      <c r="BB37" s="13"/>
      <c r="BC37" s="26"/>
      <c r="BD37" s="27">
        <f t="shared" si="4"/>
        <v>0</v>
      </c>
      <c r="BE37" s="13"/>
      <c r="BF37" s="26"/>
      <c r="BG37" s="27">
        <f t="shared" ref="BG37:BG46" si="17">IFERROR(BF37/L37,0)</f>
        <v>0</v>
      </c>
      <c r="BH37" s="13"/>
      <c r="BI37" s="26">
        <f t="shared" ref="BI37:BI46" si="18">BC37+BF37</f>
        <v>0</v>
      </c>
      <c r="BJ37" s="27">
        <f t="shared" ref="BJ37:BJ46" si="19">IFERROR(BI37/L37,0)</f>
        <v>0</v>
      </c>
      <c r="BL37" s="44"/>
    </row>
    <row r="38" spans="1:64" ht="14.5" x14ac:dyDescent="0.35">
      <c r="A38" s="13"/>
      <c r="B38" s="340" t="s">
        <v>450</v>
      </c>
      <c r="C38" s="329"/>
      <c r="D38" s="329"/>
      <c r="E38" s="329"/>
      <c r="F38" s="322"/>
      <c r="G38" s="302"/>
      <c r="H38" s="302"/>
      <c r="I38" s="302"/>
      <c r="J38" s="306"/>
      <c r="K38" s="204"/>
      <c r="L38" s="205">
        <f t="shared" si="16"/>
        <v>0</v>
      </c>
      <c r="M38" s="13"/>
      <c r="N38" s="179"/>
      <c r="O38" s="179"/>
      <c r="P38" s="179"/>
      <c r="Q38" s="395" t="str">
        <f t="shared" si="8"/>
        <v>ok</v>
      </c>
      <c r="R38" s="179"/>
      <c r="S38" s="168"/>
      <c r="T38" s="180"/>
      <c r="U38" s="179"/>
      <c r="V38" s="168"/>
      <c r="W38" s="180"/>
      <c r="X38" s="179"/>
      <c r="Y38" s="168"/>
      <c r="Z38" s="180"/>
      <c r="AA38" s="179"/>
      <c r="AB38" s="168"/>
      <c r="AC38" s="180"/>
      <c r="AD38" s="179"/>
      <c r="AE38" s="168"/>
      <c r="AF38" s="180"/>
      <c r="AG38" s="179"/>
      <c r="AH38" s="168"/>
      <c r="AI38" s="180"/>
      <c r="AJ38" s="179"/>
      <c r="AK38" s="168"/>
      <c r="AL38" s="180"/>
      <c r="AM38" s="179"/>
      <c r="AN38" s="168"/>
      <c r="AO38" s="180"/>
      <c r="AP38" s="179"/>
      <c r="AQ38" s="168"/>
      <c r="AR38" s="180"/>
      <c r="AS38" s="179"/>
      <c r="AT38" s="168"/>
      <c r="AU38" s="180"/>
      <c r="AV38" s="179"/>
      <c r="AW38" s="168"/>
      <c r="AX38" s="180"/>
      <c r="AY38" s="179"/>
      <c r="AZ38" s="168"/>
      <c r="BA38" s="180"/>
      <c r="BB38" s="13"/>
      <c r="BC38" s="26"/>
      <c r="BD38" s="27">
        <f t="shared" si="4"/>
        <v>0</v>
      </c>
      <c r="BE38" s="13"/>
      <c r="BF38" s="26"/>
      <c r="BG38" s="27">
        <f t="shared" si="17"/>
        <v>0</v>
      </c>
      <c r="BH38" s="13"/>
      <c r="BI38" s="26">
        <f t="shared" si="18"/>
        <v>0</v>
      </c>
      <c r="BJ38" s="27">
        <f t="shared" si="19"/>
        <v>0</v>
      </c>
      <c r="BL38" s="44"/>
    </row>
    <row r="39" spans="1:64" ht="14.5" outlineLevel="1" x14ac:dyDescent="0.35">
      <c r="A39" s="13"/>
      <c r="B39" s="340" t="s">
        <v>451</v>
      </c>
      <c r="C39" s="267"/>
      <c r="D39" s="329"/>
      <c r="E39" s="267"/>
      <c r="F39" s="321"/>
      <c r="G39" s="301"/>
      <c r="H39" s="301"/>
      <c r="I39" s="301"/>
      <c r="J39" s="313"/>
      <c r="K39" s="314"/>
      <c r="L39" s="205">
        <f t="shared" si="16"/>
        <v>0</v>
      </c>
      <c r="M39" s="13"/>
      <c r="N39" s="179"/>
      <c r="O39" s="179"/>
      <c r="P39" s="179"/>
      <c r="Q39" s="395" t="str">
        <f t="shared" si="8"/>
        <v>ok</v>
      </c>
      <c r="R39" s="179"/>
      <c r="S39" s="168"/>
      <c r="T39" s="180"/>
      <c r="U39" s="179"/>
      <c r="V39" s="168"/>
      <c r="W39" s="180"/>
      <c r="X39" s="179"/>
      <c r="Y39" s="168"/>
      <c r="Z39" s="180"/>
      <c r="AA39" s="179"/>
      <c r="AB39" s="168"/>
      <c r="AC39" s="180"/>
      <c r="AD39" s="179"/>
      <c r="AE39" s="168"/>
      <c r="AF39" s="180"/>
      <c r="AG39" s="179"/>
      <c r="AH39" s="168"/>
      <c r="AI39" s="180"/>
      <c r="AJ39" s="179"/>
      <c r="AK39" s="168"/>
      <c r="AL39" s="180"/>
      <c r="AM39" s="179"/>
      <c r="AN39" s="168"/>
      <c r="AO39" s="180"/>
      <c r="AP39" s="179"/>
      <c r="AQ39" s="168"/>
      <c r="AR39" s="180"/>
      <c r="AS39" s="179"/>
      <c r="AT39" s="168"/>
      <c r="AU39" s="180"/>
      <c r="AV39" s="179"/>
      <c r="AW39" s="168"/>
      <c r="AX39" s="180"/>
      <c r="AY39" s="179"/>
      <c r="AZ39" s="168"/>
      <c r="BA39" s="180"/>
      <c r="BB39" s="13"/>
      <c r="BC39" s="26"/>
      <c r="BD39" s="27">
        <f t="shared" si="4"/>
        <v>0</v>
      </c>
      <c r="BE39" s="13"/>
      <c r="BF39" s="26"/>
      <c r="BG39" s="27">
        <f t="shared" si="17"/>
        <v>0</v>
      </c>
      <c r="BH39" s="13"/>
      <c r="BI39" s="26">
        <f t="shared" si="18"/>
        <v>0</v>
      </c>
      <c r="BJ39" s="27">
        <f t="shared" si="19"/>
        <v>0</v>
      </c>
      <c r="BL39" s="44"/>
    </row>
    <row r="40" spans="1:64" ht="14.5" outlineLevel="1" x14ac:dyDescent="0.35">
      <c r="A40" s="13"/>
      <c r="B40" s="340" t="s">
        <v>452</v>
      </c>
      <c r="C40" s="267"/>
      <c r="D40" s="329"/>
      <c r="E40" s="267"/>
      <c r="F40" s="322"/>
      <c r="G40" s="302"/>
      <c r="H40" s="302"/>
      <c r="I40" s="302"/>
      <c r="J40" s="306"/>
      <c r="K40" s="204"/>
      <c r="L40" s="205">
        <f t="shared" si="16"/>
        <v>0</v>
      </c>
      <c r="M40" s="13"/>
      <c r="N40" s="179"/>
      <c r="O40" s="179"/>
      <c r="P40" s="179"/>
      <c r="Q40" s="395" t="str">
        <f t="shared" si="8"/>
        <v>ok</v>
      </c>
      <c r="R40" s="179"/>
      <c r="S40" s="168"/>
      <c r="T40" s="180"/>
      <c r="U40" s="179"/>
      <c r="V40" s="168"/>
      <c r="W40" s="180"/>
      <c r="X40" s="179"/>
      <c r="Y40" s="168"/>
      <c r="Z40" s="180"/>
      <c r="AA40" s="179"/>
      <c r="AB40" s="168"/>
      <c r="AC40" s="180"/>
      <c r="AD40" s="179"/>
      <c r="AE40" s="168"/>
      <c r="AF40" s="180"/>
      <c r="AG40" s="179"/>
      <c r="AH40" s="168"/>
      <c r="AI40" s="180"/>
      <c r="AJ40" s="179"/>
      <c r="AK40" s="168"/>
      <c r="AL40" s="180"/>
      <c r="AM40" s="179"/>
      <c r="AN40" s="168"/>
      <c r="AO40" s="180"/>
      <c r="AP40" s="179"/>
      <c r="AQ40" s="168"/>
      <c r="AR40" s="180"/>
      <c r="AS40" s="179"/>
      <c r="AT40" s="168"/>
      <c r="AU40" s="180"/>
      <c r="AV40" s="179"/>
      <c r="AW40" s="168"/>
      <c r="AX40" s="180"/>
      <c r="AY40" s="179"/>
      <c r="AZ40" s="168"/>
      <c r="BA40" s="180"/>
      <c r="BB40" s="13"/>
      <c r="BC40" s="26"/>
      <c r="BD40" s="27">
        <f t="shared" si="4"/>
        <v>0</v>
      </c>
      <c r="BE40" s="13"/>
      <c r="BF40" s="26"/>
      <c r="BG40" s="27">
        <f t="shared" si="17"/>
        <v>0</v>
      </c>
      <c r="BH40" s="13"/>
      <c r="BI40" s="26">
        <f t="shared" si="18"/>
        <v>0</v>
      </c>
      <c r="BJ40" s="27">
        <f t="shared" si="19"/>
        <v>0</v>
      </c>
      <c r="BL40" s="44"/>
    </row>
    <row r="41" spans="1:64" ht="14.5" outlineLevel="1" x14ac:dyDescent="0.35">
      <c r="A41" s="13"/>
      <c r="B41" s="340" t="s">
        <v>453</v>
      </c>
      <c r="C41" s="267"/>
      <c r="D41" s="329"/>
      <c r="E41" s="267"/>
      <c r="F41" s="318"/>
      <c r="G41" s="23"/>
      <c r="H41" s="23"/>
      <c r="I41" s="23"/>
      <c r="J41" s="199"/>
      <c r="K41" s="24"/>
      <c r="L41" s="205">
        <f t="shared" si="16"/>
        <v>0</v>
      </c>
      <c r="M41" s="13"/>
      <c r="N41" s="179"/>
      <c r="O41" s="179"/>
      <c r="P41" s="179"/>
      <c r="Q41" s="395" t="str">
        <f t="shared" si="8"/>
        <v>ok</v>
      </c>
      <c r="R41" s="179"/>
      <c r="S41" s="168"/>
      <c r="T41" s="180"/>
      <c r="U41" s="179"/>
      <c r="V41" s="168"/>
      <c r="W41" s="180"/>
      <c r="X41" s="179"/>
      <c r="Y41" s="168"/>
      <c r="Z41" s="180"/>
      <c r="AA41" s="179"/>
      <c r="AB41" s="168"/>
      <c r="AC41" s="180"/>
      <c r="AD41" s="179"/>
      <c r="AE41" s="168"/>
      <c r="AF41" s="180"/>
      <c r="AG41" s="179"/>
      <c r="AH41" s="168"/>
      <c r="AI41" s="180"/>
      <c r="AJ41" s="179"/>
      <c r="AK41" s="168"/>
      <c r="AL41" s="180"/>
      <c r="AM41" s="179"/>
      <c r="AN41" s="168"/>
      <c r="AO41" s="180"/>
      <c r="AP41" s="179"/>
      <c r="AQ41" s="168"/>
      <c r="AR41" s="180"/>
      <c r="AS41" s="179"/>
      <c r="AT41" s="168"/>
      <c r="AU41" s="180"/>
      <c r="AV41" s="179"/>
      <c r="AW41" s="168"/>
      <c r="AX41" s="180"/>
      <c r="AY41" s="179"/>
      <c r="AZ41" s="168"/>
      <c r="BA41" s="180"/>
      <c r="BB41" s="13"/>
      <c r="BC41" s="26"/>
      <c r="BD41" s="27">
        <f t="shared" si="4"/>
        <v>0</v>
      </c>
      <c r="BE41" s="13"/>
      <c r="BF41" s="26"/>
      <c r="BG41" s="27">
        <f t="shared" si="17"/>
        <v>0</v>
      </c>
      <c r="BH41" s="13"/>
      <c r="BI41" s="26">
        <f t="shared" si="18"/>
        <v>0</v>
      </c>
      <c r="BJ41" s="27">
        <f t="shared" si="19"/>
        <v>0</v>
      </c>
      <c r="BL41" s="44"/>
    </row>
    <row r="42" spans="1:64" ht="14.5" outlineLevel="1" x14ac:dyDescent="0.35">
      <c r="A42" s="13"/>
      <c r="B42" s="340" t="s">
        <v>454</v>
      </c>
      <c r="C42" s="267"/>
      <c r="D42" s="329"/>
      <c r="E42" s="267"/>
      <c r="F42" s="318"/>
      <c r="G42" s="23"/>
      <c r="H42" s="23"/>
      <c r="I42" s="23"/>
      <c r="J42" s="199"/>
      <c r="K42" s="24"/>
      <c r="L42" s="205">
        <f t="shared" si="16"/>
        <v>0</v>
      </c>
      <c r="M42" s="13"/>
      <c r="N42" s="179"/>
      <c r="O42" s="179"/>
      <c r="P42" s="179"/>
      <c r="Q42" s="395" t="str">
        <f t="shared" si="8"/>
        <v>ok</v>
      </c>
      <c r="R42" s="179"/>
      <c r="S42" s="168"/>
      <c r="T42" s="180"/>
      <c r="U42" s="179"/>
      <c r="V42" s="168"/>
      <c r="W42" s="180"/>
      <c r="X42" s="179"/>
      <c r="Y42" s="168"/>
      <c r="Z42" s="180"/>
      <c r="AA42" s="179"/>
      <c r="AB42" s="168"/>
      <c r="AC42" s="180"/>
      <c r="AD42" s="179"/>
      <c r="AE42" s="168"/>
      <c r="AF42" s="180"/>
      <c r="AG42" s="179"/>
      <c r="AH42" s="168"/>
      <c r="AI42" s="180"/>
      <c r="AJ42" s="179"/>
      <c r="AK42" s="168"/>
      <c r="AL42" s="180"/>
      <c r="AM42" s="179"/>
      <c r="AN42" s="168"/>
      <c r="AO42" s="180"/>
      <c r="AP42" s="179"/>
      <c r="AQ42" s="168"/>
      <c r="AR42" s="180"/>
      <c r="AS42" s="179"/>
      <c r="AT42" s="168"/>
      <c r="AU42" s="180"/>
      <c r="AV42" s="179"/>
      <c r="AW42" s="168"/>
      <c r="AX42" s="180"/>
      <c r="AY42" s="179"/>
      <c r="AZ42" s="168"/>
      <c r="BA42" s="180"/>
      <c r="BB42" s="13"/>
      <c r="BC42" s="26"/>
      <c r="BD42" s="27">
        <f t="shared" si="4"/>
        <v>0</v>
      </c>
      <c r="BE42" s="13"/>
      <c r="BF42" s="26"/>
      <c r="BG42" s="27">
        <f t="shared" si="17"/>
        <v>0</v>
      </c>
      <c r="BH42" s="13"/>
      <c r="BI42" s="26">
        <f t="shared" si="18"/>
        <v>0</v>
      </c>
      <c r="BJ42" s="27">
        <f t="shared" si="19"/>
        <v>0</v>
      </c>
      <c r="BL42" s="44"/>
    </row>
    <row r="43" spans="1:64" ht="14.5" outlineLevel="1" x14ac:dyDescent="0.35">
      <c r="A43" s="13"/>
      <c r="B43" s="340" t="s">
        <v>455</v>
      </c>
      <c r="C43" s="267"/>
      <c r="D43" s="329"/>
      <c r="E43" s="267"/>
      <c r="F43" s="318"/>
      <c r="G43" s="23"/>
      <c r="H43" s="23"/>
      <c r="I43" s="23"/>
      <c r="J43" s="199"/>
      <c r="K43" s="24"/>
      <c r="L43" s="205">
        <f t="shared" si="16"/>
        <v>0</v>
      </c>
      <c r="M43" s="13"/>
      <c r="N43" s="179"/>
      <c r="O43" s="179"/>
      <c r="P43" s="179"/>
      <c r="Q43" s="395" t="str">
        <f t="shared" si="8"/>
        <v>ok</v>
      </c>
      <c r="R43" s="179"/>
      <c r="S43" s="168"/>
      <c r="T43" s="180"/>
      <c r="U43" s="179"/>
      <c r="V43" s="168"/>
      <c r="W43" s="180"/>
      <c r="X43" s="179"/>
      <c r="Y43" s="168"/>
      <c r="Z43" s="180"/>
      <c r="AA43" s="179"/>
      <c r="AB43" s="168"/>
      <c r="AC43" s="180"/>
      <c r="AD43" s="179"/>
      <c r="AE43" s="168"/>
      <c r="AF43" s="180"/>
      <c r="AG43" s="179"/>
      <c r="AH43" s="168"/>
      <c r="AI43" s="180"/>
      <c r="AJ43" s="179"/>
      <c r="AK43" s="168"/>
      <c r="AL43" s="180"/>
      <c r="AM43" s="179"/>
      <c r="AN43" s="168"/>
      <c r="AO43" s="180"/>
      <c r="AP43" s="179"/>
      <c r="AQ43" s="168"/>
      <c r="AR43" s="180"/>
      <c r="AS43" s="179"/>
      <c r="AT43" s="168"/>
      <c r="AU43" s="180"/>
      <c r="AV43" s="179"/>
      <c r="AW43" s="168"/>
      <c r="AX43" s="180"/>
      <c r="AY43" s="179"/>
      <c r="AZ43" s="168"/>
      <c r="BA43" s="180"/>
      <c r="BB43" s="13"/>
      <c r="BC43" s="26"/>
      <c r="BD43" s="27">
        <f t="shared" si="4"/>
        <v>0</v>
      </c>
      <c r="BE43" s="13"/>
      <c r="BF43" s="26"/>
      <c r="BG43" s="27">
        <f t="shared" si="17"/>
        <v>0</v>
      </c>
      <c r="BH43" s="13"/>
      <c r="BI43" s="26">
        <f t="shared" si="18"/>
        <v>0</v>
      </c>
      <c r="BJ43" s="27">
        <f t="shared" si="19"/>
        <v>0</v>
      </c>
      <c r="BL43" s="44"/>
    </row>
    <row r="44" spans="1:64" ht="14.5" outlineLevel="1" x14ac:dyDescent="0.35">
      <c r="A44" s="13"/>
      <c r="B44" s="340" t="s">
        <v>456</v>
      </c>
      <c r="C44" s="267"/>
      <c r="D44" s="329"/>
      <c r="E44" s="267"/>
      <c r="F44" s="318"/>
      <c r="G44" s="23"/>
      <c r="H44" s="23"/>
      <c r="I44" s="23"/>
      <c r="J44" s="199"/>
      <c r="K44" s="24"/>
      <c r="L44" s="205">
        <f t="shared" si="16"/>
        <v>0</v>
      </c>
      <c r="M44" s="13"/>
      <c r="N44" s="179"/>
      <c r="O44" s="179"/>
      <c r="P44" s="179"/>
      <c r="Q44" s="395" t="str">
        <f t="shared" si="8"/>
        <v>ok</v>
      </c>
      <c r="R44" s="179"/>
      <c r="S44" s="168"/>
      <c r="T44" s="180"/>
      <c r="U44" s="179"/>
      <c r="V44" s="168"/>
      <c r="W44" s="180"/>
      <c r="X44" s="179"/>
      <c r="Y44" s="168"/>
      <c r="Z44" s="180"/>
      <c r="AA44" s="179"/>
      <c r="AB44" s="168"/>
      <c r="AC44" s="180"/>
      <c r="AD44" s="179"/>
      <c r="AE44" s="168"/>
      <c r="AF44" s="180"/>
      <c r="AG44" s="179"/>
      <c r="AH44" s="168"/>
      <c r="AI44" s="180"/>
      <c r="AJ44" s="179"/>
      <c r="AK44" s="168"/>
      <c r="AL44" s="180"/>
      <c r="AM44" s="179"/>
      <c r="AN44" s="168"/>
      <c r="AO44" s="180"/>
      <c r="AP44" s="179"/>
      <c r="AQ44" s="168"/>
      <c r="AR44" s="180"/>
      <c r="AS44" s="179"/>
      <c r="AT44" s="168"/>
      <c r="AU44" s="180"/>
      <c r="AV44" s="179"/>
      <c r="AW44" s="168"/>
      <c r="AX44" s="180"/>
      <c r="AY44" s="179"/>
      <c r="AZ44" s="168"/>
      <c r="BA44" s="180"/>
      <c r="BB44" s="13"/>
      <c r="BC44" s="26"/>
      <c r="BD44" s="27">
        <f t="shared" si="4"/>
        <v>0</v>
      </c>
      <c r="BE44" s="13"/>
      <c r="BF44" s="26"/>
      <c r="BG44" s="27">
        <f t="shared" si="17"/>
        <v>0</v>
      </c>
      <c r="BH44" s="13"/>
      <c r="BI44" s="26">
        <f t="shared" si="18"/>
        <v>0</v>
      </c>
      <c r="BJ44" s="27">
        <f t="shared" si="19"/>
        <v>0</v>
      </c>
      <c r="BL44" s="44"/>
    </row>
    <row r="45" spans="1:64" ht="14.5" outlineLevel="1" x14ac:dyDescent="0.35">
      <c r="A45" s="13"/>
      <c r="B45" s="340" t="s">
        <v>457</v>
      </c>
      <c r="C45" s="267"/>
      <c r="D45" s="329"/>
      <c r="E45" s="267"/>
      <c r="F45" s="318"/>
      <c r="G45" s="23"/>
      <c r="H45" s="23"/>
      <c r="I45" s="23"/>
      <c r="J45" s="199"/>
      <c r="K45" s="24"/>
      <c r="L45" s="205">
        <f t="shared" si="16"/>
        <v>0</v>
      </c>
      <c r="M45" s="13"/>
      <c r="N45" s="179"/>
      <c r="O45" s="179"/>
      <c r="P45" s="179"/>
      <c r="Q45" s="395" t="str">
        <f t="shared" si="8"/>
        <v>ok</v>
      </c>
      <c r="R45" s="179"/>
      <c r="S45" s="168"/>
      <c r="T45" s="180"/>
      <c r="U45" s="179"/>
      <c r="V45" s="168"/>
      <c r="W45" s="180"/>
      <c r="X45" s="179"/>
      <c r="Y45" s="168"/>
      <c r="Z45" s="180"/>
      <c r="AA45" s="179"/>
      <c r="AB45" s="168"/>
      <c r="AC45" s="180"/>
      <c r="AD45" s="179"/>
      <c r="AE45" s="168"/>
      <c r="AF45" s="180"/>
      <c r="AG45" s="179"/>
      <c r="AH45" s="168"/>
      <c r="AI45" s="180"/>
      <c r="AJ45" s="179"/>
      <c r="AK45" s="168"/>
      <c r="AL45" s="180"/>
      <c r="AM45" s="179"/>
      <c r="AN45" s="168"/>
      <c r="AO45" s="180"/>
      <c r="AP45" s="179"/>
      <c r="AQ45" s="168"/>
      <c r="AR45" s="180"/>
      <c r="AS45" s="179"/>
      <c r="AT45" s="168"/>
      <c r="AU45" s="180"/>
      <c r="AV45" s="179"/>
      <c r="AW45" s="168"/>
      <c r="AX45" s="180"/>
      <c r="AY45" s="179"/>
      <c r="AZ45" s="168"/>
      <c r="BA45" s="180"/>
      <c r="BB45" s="13"/>
      <c r="BC45" s="26"/>
      <c r="BD45" s="27">
        <f t="shared" si="4"/>
        <v>0</v>
      </c>
      <c r="BE45" s="13"/>
      <c r="BF45" s="26"/>
      <c r="BG45" s="27">
        <f t="shared" si="17"/>
        <v>0</v>
      </c>
      <c r="BH45" s="13"/>
      <c r="BI45" s="26">
        <f t="shared" si="18"/>
        <v>0</v>
      </c>
      <c r="BJ45" s="27">
        <f t="shared" si="19"/>
        <v>0</v>
      </c>
      <c r="BL45" s="44"/>
    </row>
    <row r="46" spans="1:64" outlineLevel="1" thickBot="1" x14ac:dyDescent="0.4">
      <c r="A46" s="13"/>
      <c r="B46" s="340" t="s">
        <v>458</v>
      </c>
      <c r="C46" s="328"/>
      <c r="D46" s="329"/>
      <c r="E46" s="328"/>
      <c r="F46" s="326"/>
      <c r="G46" s="303"/>
      <c r="H46" s="303"/>
      <c r="I46" s="303"/>
      <c r="J46" s="309"/>
      <c r="K46" s="312"/>
      <c r="L46" s="205">
        <f t="shared" si="16"/>
        <v>0</v>
      </c>
      <c r="M46" s="13"/>
      <c r="N46" s="177"/>
      <c r="O46" s="177"/>
      <c r="P46" s="177"/>
      <c r="Q46" s="395" t="str">
        <f t="shared" si="8"/>
        <v>ok</v>
      </c>
      <c r="R46" s="177"/>
      <c r="S46" s="169"/>
      <c r="T46" s="180"/>
      <c r="U46" s="177"/>
      <c r="V46" s="169"/>
      <c r="W46" s="180"/>
      <c r="X46" s="177"/>
      <c r="Y46" s="169"/>
      <c r="Z46" s="180"/>
      <c r="AA46" s="177"/>
      <c r="AB46" s="169"/>
      <c r="AC46" s="180"/>
      <c r="AD46" s="177"/>
      <c r="AE46" s="169"/>
      <c r="AF46" s="180"/>
      <c r="AG46" s="177"/>
      <c r="AH46" s="169"/>
      <c r="AI46" s="180"/>
      <c r="AJ46" s="177"/>
      <c r="AK46" s="169"/>
      <c r="AL46" s="180"/>
      <c r="AM46" s="177"/>
      <c r="AN46" s="169"/>
      <c r="AO46" s="180"/>
      <c r="AP46" s="177"/>
      <c r="AQ46" s="169"/>
      <c r="AR46" s="180"/>
      <c r="AS46" s="177"/>
      <c r="AT46" s="169"/>
      <c r="AU46" s="180"/>
      <c r="AV46" s="177"/>
      <c r="AW46" s="169"/>
      <c r="AX46" s="180"/>
      <c r="AY46" s="177"/>
      <c r="AZ46" s="169"/>
      <c r="BA46" s="180"/>
      <c r="BB46" s="13"/>
      <c r="BC46" s="26"/>
      <c r="BD46" s="27">
        <f t="shared" si="4"/>
        <v>0</v>
      </c>
      <c r="BE46" s="13"/>
      <c r="BF46" s="26"/>
      <c r="BG46" s="27">
        <f t="shared" si="17"/>
        <v>0</v>
      </c>
      <c r="BH46" s="13"/>
      <c r="BI46" s="26">
        <f t="shared" si="18"/>
        <v>0</v>
      </c>
      <c r="BJ46" s="27">
        <f t="shared" si="19"/>
        <v>0</v>
      </c>
      <c r="BL46" s="43"/>
    </row>
    <row r="47" spans="1:64" ht="15" customHeight="1" thickBot="1" x14ac:dyDescent="0.4">
      <c r="A47" s="13"/>
      <c r="B47" s="388" t="s">
        <v>307</v>
      </c>
      <c r="C47" s="387"/>
      <c r="D47" s="387"/>
      <c r="E47" s="387"/>
      <c r="F47" s="387"/>
      <c r="G47" s="387"/>
      <c r="H47" s="387"/>
      <c r="I47" s="387"/>
      <c r="J47" s="387"/>
      <c r="K47" s="387"/>
      <c r="L47" s="348">
        <f>L48+L59+L70</f>
        <v>0</v>
      </c>
      <c r="M47" s="20"/>
      <c r="N47" s="348">
        <f t="shared" ref="N47:P47" si="20">N48+N59+N70</f>
        <v>0</v>
      </c>
      <c r="O47" s="348">
        <f t="shared" si="20"/>
        <v>0</v>
      </c>
      <c r="P47" s="348">
        <f t="shared" si="20"/>
        <v>0</v>
      </c>
      <c r="Q47" s="395" t="str">
        <f t="shared" si="8"/>
        <v>ok</v>
      </c>
      <c r="R47" s="175">
        <f t="shared" ref="R47:BA47" si="21">R48+R59+R70</f>
        <v>0</v>
      </c>
      <c r="S47" s="166">
        <f t="shared" si="21"/>
        <v>0</v>
      </c>
      <c r="T47" s="176">
        <f t="shared" si="21"/>
        <v>0</v>
      </c>
      <c r="U47" s="175">
        <f t="shared" si="21"/>
        <v>0</v>
      </c>
      <c r="V47" s="166">
        <f t="shared" si="21"/>
        <v>0</v>
      </c>
      <c r="W47" s="176">
        <f t="shared" si="21"/>
        <v>0</v>
      </c>
      <c r="X47" s="175">
        <f t="shared" si="21"/>
        <v>0</v>
      </c>
      <c r="Y47" s="166">
        <f t="shared" si="21"/>
        <v>0</v>
      </c>
      <c r="Z47" s="176">
        <f t="shared" si="21"/>
        <v>0</v>
      </c>
      <c r="AA47" s="175">
        <f t="shared" si="21"/>
        <v>0</v>
      </c>
      <c r="AB47" s="166">
        <f t="shared" si="21"/>
        <v>0</v>
      </c>
      <c r="AC47" s="176">
        <f t="shared" si="21"/>
        <v>0</v>
      </c>
      <c r="AD47" s="175">
        <f t="shared" si="21"/>
        <v>0</v>
      </c>
      <c r="AE47" s="166">
        <f t="shared" si="21"/>
        <v>0</v>
      </c>
      <c r="AF47" s="176">
        <f t="shared" si="21"/>
        <v>0</v>
      </c>
      <c r="AG47" s="175">
        <f t="shared" si="21"/>
        <v>0</v>
      </c>
      <c r="AH47" s="166">
        <f t="shared" si="21"/>
        <v>0</v>
      </c>
      <c r="AI47" s="176">
        <f t="shared" si="21"/>
        <v>0</v>
      </c>
      <c r="AJ47" s="175">
        <f t="shared" si="21"/>
        <v>0</v>
      </c>
      <c r="AK47" s="166">
        <f t="shared" si="21"/>
        <v>0</v>
      </c>
      <c r="AL47" s="176">
        <f t="shared" si="21"/>
        <v>0</v>
      </c>
      <c r="AM47" s="175">
        <f t="shared" si="21"/>
        <v>0</v>
      </c>
      <c r="AN47" s="166">
        <f t="shared" si="21"/>
        <v>0</v>
      </c>
      <c r="AO47" s="176">
        <f t="shared" si="21"/>
        <v>0</v>
      </c>
      <c r="AP47" s="175">
        <f t="shared" si="21"/>
        <v>0</v>
      </c>
      <c r="AQ47" s="166">
        <f t="shared" si="21"/>
        <v>0</v>
      </c>
      <c r="AR47" s="176">
        <f t="shared" si="21"/>
        <v>0</v>
      </c>
      <c r="AS47" s="175">
        <f t="shared" si="21"/>
        <v>0</v>
      </c>
      <c r="AT47" s="166">
        <f t="shared" si="21"/>
        <v>0</v>
      </c>
      <c r="AU47" s="176">
        <f t="shared" si="21"/>
        <v>0</v>
      </c>
      <c r="AV47" s="175">
        <f t="shared" si="21"/>
        <v>0</v>
      </c>
      <c r="AW47" s="166">
        <f t="shared" si="21"/>
        <v>0</v>
      </c>
      <c r="AX47" s="176">
        <f t="shared" si="21"/>
        <v>0</v>
      </c>
      <c r="AY47" s="175">
        <f t="shared" si="21"/>
        <v>0</v>
      </c>
      <c r="AZ47" s="166">
        <f t="shared" si="21"/>
        <v>0</v>
      </c>
      <c r="BA47" s="176">
        <f t="shared" si="21"/>
        <v>0</v>
      </c>
      <c r="BB47" s="13"/>
      <c r="BC47" s="21">
        <f>BC48+BC59+BC70</f>
        <v>0</v>
      </c>
      <c r="BD47" s="22">
        <f t="shared" si="4"/>
        <v>0</v>
      </c>
      <c r="BE47" s="13"/>
      <c r="BF47" s="21">
        <f>BF48+BF59+BF70</f>
        <v>0</v>
      </c>
      <c r="BG47" s="22">
        <f>IFERROR(BF47/L47,0)</f>
        <v>0</v>
      </c>
      <c r="BH47" s="13"/>
      <c r="BI47" s="21">
        <f>BI48+BI59+BI70</f>
        <v>0</v>
      </c>
      <c r="BJ47" s="22">
        <f>IFERROR(BI47/L47,0)</f>
        <v>0</v>
      </c>
      <c r="BL47" s="40"/>
    </row>
    <row r="48" spans="1:64" thickBot="1" x14ac:dyDescent="0.4">
      <c r="A48" s="13"/>
      <c r="B48" s="396" t="s">
        <v>308</v>
      </c>
      <c r="C48" s="397"/>
      <c r="D48" s="397"/>
      <c r="E48" s="397"/>
      <c r="F48" s="397"/>
      <c r="G48" s="397"/>
      <c r="H48" s="397"/>
      <c r="I48" s="397"/>
      <c r="J48" s="397"/>
      <c r="K48" s="397"/>
      <c r="L48" s="347">
        <f>SUM(L49:L58)</f>
        <v>0</v>
      </c>
      <c r="M48" s="13"/>
      <c r="N48" s="347">
        <f t="shared" ref="N48:P48" si="22">SUM(N49:N58)</f>
        <v>0</v>
      </c>
      <c r="O48" s="347">
        <f t="shared" si="22"/>
        <v>0</v>
      </c>
      <c r="P48" s="347">
        <f t="shared" si="22"/>
        <v>0</v>
      </c>
      <c r="Q48" s="395" t="str">
        <f t="shared" si="8"/>
        <v>ok</v>
      </c>
      <c r="R48" s="195">
        <f t="shared" ref="R48:BA48" si="23">SUM(R49:R58)</f>
        <v>0</v>
      </c>
      <c r="S48" s="167">
        <f t="shared" si="23"/>
        <v>0</v>
      </c>
      <c r="T48" s="196">
        <f t="shared" si="23"/>
        <v>0</v>
      </c>
      <c r="U48" s="195">
        <f t="shared" si="23"/>
        <v>0</v>
      </c>
      <c r="V48" s="167">
        <f t="shared" si="23"/>
        <v>0</v>
      </c>
      <c r="W48" s="196">
        <f t="shared" si="23"/>
        <v>0</v>
      </c>
      <c r="X48" s="195">
        <f t="shared" si="23"/>
        <v>0</v>
      </c>
      <c r="Y48" s="167">
        <f t="shared" si="23"/>
        <v>0</v>
      </c>
      <c r="Z48" s="196">
        <f t="shared" si="23"/>
        <v>0</v>
      </c>
      <c r="AA48" s="195">
        <f t="shared" si="23"/>
        <v>0</v>
      </c>
      <c r="AB48" s="167">
        <f t="shared" si="23"/>
        <v>0</v>
      </c>
      <c r="AC48" s="196">
        <f t="shared" si="23"/>
        <v>0</v>
      </c>
      <c r="AD48" s="195">
        <f t="shared" si="23"/>
        <v>0</v>
      </c>
      <c r="AE48" s="167">
        <f t="shared" si="23"/>
        <v>0</v>
      </c>
      <c r="AF48" s="196">
        <f t="shared" si="23"/>
        <v>0</v>
      </c>
      <c r="AG48" s="195">
        <f t="shared" si="23"/>
        <v>0</v>
      </c>
      <c r="AH48" s="167">
        <f t="shared" si="23"/>
        <v>0</v>
      </c>
      <c r="AI48" s="196">
        <f t="shared" si="23"/>
        <v>0</v>
      </c>
      <c r="AJ48" s="195">
        <f t="shared" si="23"/>
        <v>0</v>
      </c>
      <c r="AK48" s="167">
        <f t="shared" si="23"/>
        <v>0</v>
      </c>
      <c r="AL48" s="196">
        <f t="shared" si="23"/>
        <v>0</v>
      </c>
      <c r="AM48" s="195">
        <f t="shared" si="23"/>
        <v>0</v>
      </c>
      <c r="AN48" s="167">
        <f t="shared" si="23"/>
        <v>0</v>
      </c>
      <c r="AO48" s="196">
        <f t="shared" si="23"/>
        <v>0</v>
      </c>
      <c r="AP48" s="195">
        <f t="shared" si="23"/>
        <v>0</v>
      </c>
      <c r="AQ48" s="167">
        <f t="shared" si="23"/>
        <v>0</v>
      </c>
      <c r="AR48" s="196">
        <f t="shared" si="23"/>
        <v>0</v>
      </c>
      <c r="AS48" s="195">
        <f t="shared" si="23"/>
        <v>0</v>
      </c>
      <c r="AT48" s="167">
        <f t="shared" si="23"/>
        <v>0</v>
      </c>
      <c r="AU48" s="196">
        <f t="shared" si="23"/>
        <v>0</v>
      </c>
      <c r="AV48" s="195">
        <f t="shared" si="23"/>
        <v>0</v>
      </c>
      <c r="AW48" s="167">
        <f t="shared" si="23"/>
        <v>0</v>
      </c>
      <c r="AX48" s="196">
        <f t="shared" si="23"/>
        <v>0</v>
      </c>
      <c r="AY48" s="195">
        <f t="shared" si="23"/>
        <v>0</v>
      </c>
      <c r="AZ48" s="167">
        <f t="shared" si="23"/>
        <v>0</v>
      </c>
      <c r="BA48" s="196">
        <f t="shared" si="23"/>
        <v>0</v>
      </c>
      <c r="BB48" s="13"/>
      <c r="BC48" s="28">
        <f>SUM(BC49:BC58)</f>
        <v>0</v>
      </c>
      <c r="BD48" s="29">
        <f t="shared" si="4"/>
        <v>0</v>
      </c>
      <c r="BE48" s="13"/>
      <c r="BF48" s="28">
        <f>SUM(BF49:BF58)</f>
        <v>0</v>
      </c>
      <c r="BG48" s="29">
        <f t="shared" ref="BG48:BG80" si="24">IFERROR(BF48/L48,0)</f>
        <v>0</v>
      </c>
      <c r="BH48" s="13"/>
      <c r="BI48" s="28">
        <f>SUM(BI49:BI58)</f>
        <v>0</v>
      </c>
      <c r="BJ48" s="29">
        <f t="shared" ref="BJ48:BJ80" si="25">IFERROR(BI48/L48,0)</f>
        <v>0</v>
      </c>
      <c r="BL48" s="40"/>
    </row>
    <row r="49" spans="1:64" ht="14.5" x14ac:dyDescent="0.35">
      <c r="A49" s="13"/>
      <c r="B49" s="340" t="s">
        <v>459</v>
      </c>
      <c r="C49" s="329"/>
      <c r="D49" s="329"/>
      <c r="E49" s="329"/>
      <c r="F49" s="325"/>
      <c r="G49" s="302"/>
      <c r="H49" s="302"/>
      <c r="I49" s="330"/>
      <c r="J49" s="331"/>
      <c r="K49" s="332"/>
      <c r="L49" s="205">
        <f t="shared" ref="L49:L58" si="26">F49*H49*J49*K49</f>
        <v>0</v>
      </c>
      <c r="M49" s="19"/>
      <c r="N49" s="177"/>
      <c r="O49" s="177"/>
      <c r="P49" s="177"/>
      <c r="Q49" s="395" t="str">
        <f t="shared" si="8"/>
        <v>ok</v>
      </c>
      <c r="R49" s="177"/>
      <c r="S49" s="169"/>
      <c r="T49" s="178"/>
      <c r="U49" s="177"/>
      <c r="V49" s="169"/>
      <c r="W49" s="178"/>
      <c r="X49" s="177"/>
      <c r="Y49" s="169"/>
      <c r="Z49" s="178"/>
      <c r="AA49" s="177"/>
      <c r="AB49" s="169"/>
      <c r="AC49" s="178"/>
      <c r="AD49" s="177"/>
      <c r="AE49" s="169"/>
      <c r="AF49" s="178"/>
      <c r="AG49" s="177"/>
      <c r="AH49" s="169"/>
      <c r="AI49" s="178"/>
      <c r="AJ49" s="177"/>
      <c r="AK49" s="169"/>
      <c r="AL49" s="178"/>
      <c r="AM49" s="177"/>
      <c r="AN49" s="169"/>
      <c r="AO49" s="178"/>
      <c r="AP49" s="177"/>
      <c r="AQ49" s="169"/>
      <c r="AR49" s="178"/>
      <c r="AS49" s="177"/>
      <c r="AT49" s="169"/>
      <c r="AU49" s="178"/>
      <c r="AV49" s="177"/>
      <c r="AW49" s="169"/>
      <c r="AX49" s="178"/>
      <c r="AY49" s="177"/>
      <c r="AZ49" s="169"/>
      <c r="BA49" s="178"/>
      <c r="BB49" s="13"/>
      <c r="BC49" s="26"/>
      <c r="BD49" s="27">
        <f t="shared" si="4"/>
        <v>0</v>
      </c>
      <c r="BE49" s="13"/>
      <c r="BF49" s="26"/>
      <c r="BG49" s="27">
        <f t="shared" si="24"/>
        <v>0</v>
      </c>
      <c r="BH49" s="13"/>
      <c r="BI49" s="26">
        <f t="shared" ref="BI49:BI58" si="27">BC49+BF49</f>
        <v>0</v>
      </c>
      <c r="BJ49" s="27">
        <f t="shared" si="25"/>
        <v>0</v>
      </c>
      <c r="BL49" s="43"/>
    </row>
    <row r="50" spans="1:64" ht="14.5" x14ac:dyDescent="0.35">
      <c r="A50" s="13"/>
      <c r="B50" s="340" t="s">
        <v>460</v>
      </c>
      <c r="C50" s="267"/>
      <c r="D50" s="329"/>
      <c r="E50" s="267"/>
      <c r="F50" s="319"/>
      <c r="G50" s="23"/>
      <c r="H50" s="23"/>
      <c r="I50" s="55"/>
      <c r="J50" s="202"/>
      <c r="K50" s="37"/>
      <c r="L50" s="205">
        <f t="shared" si="26"/>
        <v>0</v>
      </c>
      <c r="M50" s="19"/>
      <c r="N50" s="177"/>
      <c r="O50" s="177"/>
      <c r="P50" s="177"/>
      <c r="Q50" s="395" t="str">
        <f t="shared" si="8"/>
        <v>ok</v>
      </c>
      <c r="R50" s="177"/>
      <c r="S50" s="169"/>
      <c r="T50" s="178"/>
      <c r="U50" s="177"/>
      <c r="V50" s="169"/>
      <c r="W50" s="178"/>
      <c r="X50" s="177"/>
      <c r="Y50" s="169"/>
      <c r="Z50" s="178"/>
      <c r="AA50" s="177"/>
      <c r="AB50" s="169"/>
      <c r="AC50" s="178"/>
      <c r="AD50" s="177"/>
      <c r="AE50" s="169"/>
      <c r="AF50" s="178"/>
      <c r="AG50" s="177"/>
      <c r="AH50" s="169"/>
      <c r="AI50" s="178"/>
      <c r="AJ50" s="177"/>
      <c r="AK50" s="169"/>
      <c r="AL50" s="178"/>
      <c r="AM50" s="177"/>
      <c r="AN50" s="169"/>
      <c r="AO50" s="178"/>
      <c r="AP50" s="177"/>
      <c r="AQ50" s="169"/>
      <c r="AR50" s="178"/>
      <c r="AS50" s="177"/>
      <c r="AT50" s="169"/>
      <c r="AU50" s="178"/>
      <c r="AV50" s="177"/>
      <c r="AW50" s="169"/>
      <c r="AX50" s="178"/>
      <c r="AY50" s="177"/>
      <c r="AZ50" s="169"/>
      <c r="BA50" s="178"/>
      <c r="BB50" s="13"/>
      <c r="BC50" s="26"/>
      <c r="BD50" s="27">
        <f t="shared" si="4"/>
        <v>0</v>
      </c>
      <c r="BE50" s="13"/>
      <c r="BF50" s="26"/>
      <c r="BG50" s="27">
        <f t="shared" si="24"/>
        <v>0</v>
      </c>
      <c r="BH50" s="13"/>
      <c r="BI50" s="26">
        <f t="shared" si="27"/>
        <v>0</v>
      </c>
      <c r="BJ50" s="27">
        <f t="shared" si="25"/>
        <v>0</v>
      </c>
      <c r="BL50" s="43"/>
    </row>
    <row r="51" spans="1:64" ht="14.5" outlineLevel="1" x14ac:dyDescent="0.35">
      <c r="A51" s="13"/>
      <c r="B51" s="340" t="s">
        <v>461</v>
      </c>
      <c r="C51" s="267"/>
      <c r="D51" s="329"/>
      <c r="E51" s="267"/>
      <c r="F51" s="319"/>
      <c r="G51" s="23"/>
      <c r="H51" s="23"/>
      <c r="I51" s="55"/>
      <c r="J51" s="202"/>
      <c r="K51" s="37"/>
      <c r="L51" s="205">
        <f t="shared" si="26"/>
        <v>0</v>
      </c>
      <c r="M51" s="19"/>
      <c r="N51" s="177"/>
      <c r="O51" s="177"/>
      <c r="P51" s="177"/>
      <c r="Q51" s="395" t="str">
        <f t="shared" si="8"/>
        <v>ok</v>
      </c>
      <c r="R51" s="177"/>
      <c r="S51" s="169"/>
      <c r="T51" s="178"/>
      <c r="U51" s="177"/>
      <c r="V51" s="169"/>
      <c r="W51" s="178"/>
      <c r="X51" s="177"/>
      <c r="Y51" s="169"/>
      <c r="Z51" s="178"/>
      <c r="AA51" s="177"/>
      <c r="AB51" s="169"/>
      <c r="AC51" s="178"/>
      <c r="AD51" s="177"/>
      <c r="AE51" s="169"/>
      <c r="AF51" s="178"/>
      <c r="AG51" s="177"/>
      <c r="AH51" s="169"/>
      <c r="AI51" s="178"/>
      <c r="AJ51" s="177"/>
      <c r="AK51" s="169"/>
      <c r="AL51" s="178"/>
      <c r="AM51" s="177"/>
      <c r="AN51" s="169"/>
      <c r="AO51" s="178"/>
      <c r="AP51" s="177"/>
      <c r="AQ51" s="169"/>
      <c r="AR51" s="178"/>
      <c r="AS51" s="177"/>
      <c r="AT51" s="169"/>
      <c r="AU51" s="178"/>
      <c r="AV51" s="177"/>
      <c r="AW51" s="169"/>
      <c r="AX51" s="178"/>
      <c r="AY51" s="177"/>
      <c r="AZ51" s="169"/>
      <c r="BA51" s="178"/>
      <c r="BB51" s="13"/>
      <c r="BC51" s="26"/>
      <c r="BD51" s="27">
        <f t="shared" si="4"/>
        <v>0</v>
      </c>
      <c r="BE51" s="13"/>
      <c r="BF51" s="26"/>
      <c r="BG51" s="27">
        <f t="shared" si="24"/>
        <v>0</v>
      </c>
      <c r="BH51" s="13"/>
      <c r="BI51" s="26">
        <f t="shared" si="27"/>
        <v>0</v>
      </c>
      <c r="BJ51" s="27">
        <f t="shared" si="25"/>
        <v>0</v>
      </c>
      <c r="BL51" s="43"/>
    </row>
    <row r="52" spans="1:64" ht="14.5" outlineLevel="1" x14ac:dyDescent="0.35">
      <c r="A52" s="13"/>
      <c r="B52" s="340" t="s">
        <v>462</v>
      </c>
      <c r="C52" s="267"/>
      <c r="D52" s="329"/>
      <c r="E52" s="267"/>
      <c r="F52" s="319"/>
      <c r="G52" s="23"/>
      <c r="H52" s="23"/>
      <c r="I52" s="55"/>
      <c r="J52" s="202"/>
      <c r="K52" s="37"/>
      <c r="L52" s="205">
        <f t="shared" si="26"/>
        <v>0</v>
      </c>
      <c r="M52" s="19"/>
      <c r="N52" s="177"/>
      <c r="O52" s="177"/>
      <c r="P52" s="177"/>
      <c r="Q52" s="395" t="str">
        <f t="shared" si="8"/>
        <v>ok</v>
      </c>
      <c r="R52" s="177"/>
      <c r="S52" s="169"/>
      <c r="T52" s="178"/>
      <c r="U52" s="177"/>
      <c r="V52" s="169"/>
      <c r="W52" s="178"/>
      <c r="X52" s="177"/>
      <c r="Y52" s="169"/>
      <c r="Z52" s="178"/>
      <c r="AA52" s="177"/>
      <c r="AB52" s="169"/>
      <c r="AC52" s="178"/>
      <c r="AD52" s="177"/>
      <c r="AE52" s="169"/>
      <c r="AF52" s="178"/>
      <c r="AG52" s="177"/>
      <c r="AH52" s="169"/>
      <c r="AI52" s="178"/>
      <c r="AJ52" s="177"/>
      <c r="AK52" s="169"/>
      <c r="AL52" s="178"/>
      <c r="AM52" s="177"/>
      <c r="AN52" s="169"/>
      <c r="AO52" s="178"/>
      <c r="AP52" s="177"/>
      <c r="AQ52" s="169"/>
      <c r="AR52" s="178"/>
      <c r="AS52" s="177"/>
      <c r="AT52" s="169"/>
      <c r="AU52" s="178"/>
      <c r="AV52" s="177"/>
      <c r="AW52" s="169"/>
      <c r="AX52" s="178"/>
      <c r="AY52" s="177"/>
      <c r="AZ52" s="169"/>
      <c r="BA52" s="178"/>
      <c r="BB52" s="13"/>
      <c r="BC52" s="26"/>
      <c r="BD52" s="27">
        <f t="shared" si="4"/>
        <v>0</v>
      </c>
      <c r="BE52" s="13"/>
      <c r="BF52" s="26"/>
      <c r="BG52" s="27">
        <f t="shared" si="24"/>
        <v>0</v>
      </c>
      <c r="BH52" s="13"/>
      <c r="BI52" s="26">
        <f t="shared" si="27"/>
        <v>0</v>
      </c>
      <c r="BJ52" s="27">
        <f t="shared" si="25"/>
        <v>0</v>
      </c>
      <c r="BL52" s="43"/>
    </row>
    <row r="53" spans="1:64" ht="14.5" outlineLevel="1" x14ac:dyDescent="0.35">
      <c r="A53" s="13"/>
      <c r="B53" s="340" t="s">
        <v>463</v>
      </c>
      <c r="C53" s="267"/>
      <c r="D53" s="329"/>
      <c r="E53" s="267"/>
      <c r="F53" s="319"/>
      <c r="G53" s="23"/>
      <c r="H53" s="23"/>
      <c r="I53" s="55"/>
      <c r="J53" s="202"/>
      <c r="K53" s="37"/>
      <c r="L53" s="205">
        <f t="shared" si="26"/>
        <v>0</v>
      </c>
      <c r="M53" s="19"/>
      <c r="N53" s="177"/>
      <c r="O53" s="177"/>
      <c r="P53" s="177"/>
      <c r="Q53" s="395" t="str">
        <f t="shared" si="8"/>
        <v>ok</v>
      </c>
      <c r="R53" s="177"/>
      <c r="S53" s="169"/>
      <c r="T53" s="178"/>
      <c r="U53" s="177"/>
      <c r="V53" s="169"/>
      <c r="W53" s="178"/>
      <c r="X53" s="177"/>
      <c r="Y53" s="169"/>
      <c r="Z53" s="178"/>
      <c r="AA53" s="177"/>
      <c r="AB53" s="169"/>
      <c r="AC53" s="178"/>
      <c r="AD53" s="177"/>
      <c r="AE53" s="169"/>
      <c r="AF53" s="178"/>
      <c r="AG53" s="177"/>
      <c r="AH53" s="169"/>
      <c r="AI53" s="178"/>
      <c r="AJ53" s="177"/>
      <c r="AK53" s="169"/>
      <c r="AL53" s="178"/>
      <c r="AM53" s="177"/>
      <c r="AN53" s="169"/>
      <c r="AO53" s="178"/>
      <c r="AP53" s="177"/>
      <c r="AQ53" s="169"/>
      <c r="AR53" s="178"/>
      <c r="AS53" s="177"/>
      <c r="AT53" s="169"/>
      <c r="AU53" s="178"/>
      <c r="AV53" s="177"/>
      <c r="AW53" s="169"/>
      <c r="AX53" s="178"/>
      <c r="AY53" s="177"/>
      <c r="AZ53" s="169"/>
      <c r="BA53" s="178"/>
      <c r="BB53" s="13"/>
      <c r="BC53" s="26"/>
      <c r="BD53" s="27">
        <f t="shared" si="4"/>
        <v>0</v>
      </c>
      <c r="BE53" s="13"/>
      <c r="BF53" s="26"/>
      <c r="BG53" s="27">
        <f t="shared" si="24"/>
        <v>0</v>
      </c>
      <c r="BH53" s="13"/>
      <c r="BI53" s="26">
        <f t="shared" si="27"/>
        <v>0</v>
      </c>
      <c r="BJ53" s="27">
        <f t="shared" si="25"/>
        <v>0</v>
      </c>
      <c r="BL53" s="43"/>
    </row>
    <row r="54" spans="1:64" ht="14.5" outlineLevel="1" x14ac:dyDescent="0.35">
      <c r="A54" s="13"/>
      <c r="B54" s="340" t="s">
        <v>464</v>
      </c>
      <c r="C54" s="267"/>
      <c r="D54" s="329"/>
      <c r="E54" s="267"/>
      <c r="F54" s="319"/>
      <c r="G54" s="23"/>
      <c r="H54" s="23"/>
      <c r="I54" s="55"/>
      <c r="J54" s="202"/>
      <c r="K54" s="37"/>
      <c r="L54" s="205">
        <f t="shared" si="26"/>
        <v>0</v>
      </c>
      <c r="M54" s="19"/>
      <c r="N54" s="177"/>
      <c r="O54" s="177"/>
      <c r="P54" s="177"/>
      <c r="Q54" s="395" t="str">
        <f t="shared" si="8"/>
        <v>ok</v>
      </c>
      <c r="R54" s="177"/>
      <c r="S54" s="169"/>
      <c r="T54" s="178"/>
      <c r="U54" s="177"/>
      <c r="V54" s="169"/>
      <c r="W54" s="178"/>
      <c r="X54" s="177"/>
      <c r="Y54" s="169"/>
      <c r="Z54" s="178"/>
      <c r="AA54" s="177"/>
      <c r="AB54" s="169"/>
      <c r="AC54" s="178"/>
      <c r="AD54" s="177"/>
      <c r="AE54" s="169"/>
      <c r="AF54" s="178"/>
      <c r="AG54" s="177"/>
      <c r="AH54" s="169"/>
      <c r="AI54" s="178"/>
      <c r="AJ54" s="177"/>
      <c r="AK54" s="169"/>
      <c r="AL54" s="178"/>
      <c r="AM54" s="177"/>
      <c r="AN54" s="169"/>
      <c r="AO54" s="178"/>
      <c r="AP54" s="177"/>
      <c r="AQ54" s="169"/>
      <c r="AR54" s="178"/>
      <c r="AS54" s="177"/>
      <c r="AT54" s="169"/>
      <c r="AU54" s="178"/>
      <c r="AV54" s="177"/>
      <c r="AW54" s="169"/>
      <c r="AX54" s="178"/>
      <c r="AY54" s="177"/>
      <c r="AZ54" s="169"/>
      <c r="BA54" s="178"/>
      <c r="BB54" s="13"/>
      <c r="BC54" s="26"/>
      <c r="BD54" s="27">
        <f t="shared" si="4"/>
        <v>0</v>
      </c>
      <c r="BE54" s="13"/>
      <c r="BF54" s="26"/>
      <c r="BG54" s="27">
        <f t="shared" si="24"/>
        <v>0</v>
      </c>
      <c r="BH54" s="13"/>
      <c r="BI54" s="26">
        <f t="shared" si="27"/>
        <v>0</v>
      </c>
      <c r="BJ54" s="27">
        <f t="shared" si="25"/>
        <v>0</v>
      </c>
      <c r="BL54" s="43"/>
    </row>
    <row r="55" spans="1:64" ht="14.5" outlineLevel="1" x14ac:dyDescent="0.35">
      <c r="A55" s="13"/>
      <c r="B55" s="340" t="s">
        <v>465</v>
      </c>
      <c r="C55" s="267"/>
      <c r="D55" s="329"/>
      <c r="E55" s="267"/>
      <c r="F55" s="319"/>
      <c r="G55" s="23"/>
      <c r="H55" s="23"/>
      <c r="I55" s="55"/>
      <c r="J55" s="202"/>
      <c r="K55" s="37"/>
      <c r="L55" s="205">
        <f t="shared" si="26"/>
        <v>0</v>
      </c>
      <c r="M55" s="19"/>
      <c r="N55" s="177"/>
      <c r="O55" s="177"/>
      <c r="P55" s="177"/>
      <c r="Q55" s="395" t="str">
        <f t="shared" si="8"/>
        <v>ok</v>
      </c>
      <c r="R55" s="177"/>
      <c r="S55" s="169"/>
      <c r="T55" s="178"/>
      <c r="U55" s="177"/>
      <c r="V55" s="169"/>
      <c r="W55" s="178"/>
      <c r="X55" s="177"/>
      <c r="Y55" s="169"/>
      <c r="Z55" s="178"/>
      <c r="AA55" s="177"/>
      <c r="AB55" s="169"/>
      <c r="AC55" s="178"/>
      <c r="AD55" s="177"/>
      <c r="AE55" s="169"/>
      <c r="AF55" s="178"/>
      <c r="AG55" s="177"/>
      <c r="AH55" s="169"/>
      <c r="AI55" s="178"/>
      <c r="AJ55" s="177"/>
      <c r="AK55" s="169"/>
      <c r="AL55" s="178"/>
      <c r="AM55" s="177"/>
      <c r="AN55" s="169"/>
      <c r="AO55" s="178"/>
      <c r="AP55" s="177"/>
      <c r="AQ55" s="169"/>
      <c r="AR55" s="178"/>
      <c r="AS55" s="177"/>
      <c r="AT55" s="169"/>
      <c r="AU55" s="178"/>
      <c r="AV55" s="177"/>
      <c r="AW55" s="169"/>
      <c r="AX55" s="178"/>
      <c r="AY55" s="177"/>
      <c r="AZ55" s="169"/>
      <c r="BA55" s="178"/>
      <c r="BB55" s="13"/>
      <c r="BC55" s="26"/>
      <c r="BD55" s="27">
        <f t="shared" si="4"/>
        <v>0</v>
      </c>
      <c r="BE55" s="13"/>
      <c r="BF55" s="26"/>
      <c r="BG55" s="27">
        <f t="shared" si="24"/>
        <v>0</v>
      </c>
      <c r="BH55" s="13"/>
      <c r="BI55" s="26">
        <f t="shared" si="27"/>
        <v>0</v>
      </c>
      <c r="BJ55" s="27">
        <f t="shared" si="25"/>
        <v>0</v>
      </c>
      <c r="BL55" s="43"/>
    </row>
    <row r="56" spans="1:64" ht="14.5" outlineLevel="1" x14ac:dyDescent="0.35">
      <c r="A56" s="13"/>
      <c r="B56" s="340" t="s">
        <v>466</v>
      </c>
      <c r="C56" s="267"/>
      <c r="D56" s="329"/>
      <c r="E56" s="267"/>
      <c r="F56" s="319"/>
      <c r="G56" s="23"/>
      <c r="H56" s="23"/>
      <c r="I56" s="55"/>
      <c r="J56" s="202"/>
      <c r="K56" s="37"/>
      <c r="L56" s="205">
        <f t="shared" si="26"/>
        <v>0</v>
      </c>
      <c r="M56" s="19"/>
      <c r="N56" s="177"/>
      <c r="O56" s="177"/>
      <c r="P56" s="177"/>
      <c r="Q56" s="395" t="str">
        <f t="shared" si="8"/>
        <v>ok</v>
      </c>
      <c r="R56" s="177"/>
      <c r="S56" s="169"/>
      <c r="T56" s="178"/>
      <c r="U56" s="177"/>
      <c r="V56" s="169"/>
      <c r="W56" s="178"/>
      <c r="X56" s="177"/>
      <c r="Y56" s="169"/>
      <c r="Z56" s="178"/>
      <c r="AA56" s="177"/>
      <c r="AB56" s="169"/>
      <c r="AC56" s="178"/>
      <c r="AD56" s="177"/>
      <c r="AE56" s="169"/>
      <c r="AF56" s="178"/>
      <c r="AG56" s="177"/>
      <c r="AH56" s="169"/>
      <c r="AI56" s="178"/>
      <c r="AJ56" s="177"/>
      <c r="AK56" s="169"/>
      <c r="AL56" s="178"/>
      <c r="AM56" s="177"/>
      <c r="AN56" s="169"/>
      <c r="AO56" s="178"/>
      <c r="AP56" s="177"/>
      <c r="AQ56" s="169"/>
      <c r="AR56" s="178"/>
      <c r="AS56" s="177"/>
      <c r="AT56" s="169"/>
      <c r="AU56" s="178"/>
      <c r="AV56" s="177"/>
      <c r="AW56" s="169"/>
      <c r="AX56" s="178"/>
      <c r="AY56" s="177"/>
      <c r="AZ56" s="169"/>
      <c r="BA56" s="178"/>
      <c r="BB56" s="13"/>
      <c r="BC56" s="26"/>
      <c r="BD56" s="27">
        <f t="shared" si="4"/>
        <v>0</v>
      </c>
      <c r="BE56" s="13"/>
      <c r="BF56" s="26"/>
      <c r="BG56" s="27">
        <f t="shared" si="24"/>
        <v>0</v>
      </c>
      <c r="BH56" s="13"/>
      <c r="BI56" s="26">
        <f t="shared" si="27"/>
        <v>0</v>
      </c>
      <c r="BJ56" s="27">
        <f t="shared" si="25"/>
        <v>0</v>
      </c>
      <c r="BL56" s="43"/>
    </row>
    <row r="57" spans="1:64" ht="14.5" outlineLevel="1" x14ac:dyDescent="0.35">
      <c r="A57" s="13"/>
      <c r="B57" s="340" t="s">
        <v>467</v>
      </c>
      <c r="C57" s="267"/>
      <c r="D57" s="329"/>
      <c r="E57" s="267"/>
      <c r="F57" s="319"/>
      <c r="G57" s="23"/>
      <c r="H57" s="23"/>
      <c r="I57" s="55"/>
      <c r="J57" s="202"/>
      <c r="K57" s="37"/>
      <c r="L57" s="205">
        <f t="shared" si="26"/>
        <v>0</v>
      </c>
      <c r="M57" s="19"/>
      <c r="N57" s="177"/>
      <c r="O57" s="177"/>
      <c r="P57" s="177"/>
      <c r="Q57" s="395" t="str">
        <f t="shared" si="8"/>
        <v>ok</v>
      </c>
      <c r="R57" s="177"/>
      <c r="S57" s="169"/>
      <c r="T57" s="178"/>
      <c r="U57" s="177"/>
      <c r="V57" s="169"/>
      <c r="W57" s="178"/>
      <c r="X57" s="177"/>
      <c r="Y57" s="169"/>
      <c r="Z57" s="178"/>
      <c r="AA57" s="177"/>
      <c r="AB57" s="169"/>
      <c r="AC57" s="178"/>
      <c r="AD57" s="177"/>
      <c r="AE57" s="169"/>
      <c r="AF57" s="178"/>
      <c r="AG57" s="177"/>
      <c r="AH57" s="169"/>
      <c r="AI57" s="178"/>
      <c r="AJ57" s="177"/>
      <c r="AK57" s="169"/>
      <c r="AL57" s="178"/>
      <c r="AM57" s="177"/>
      <c r="AN57" s="169"/>
      <c r="AO57" s="178"/>
      <c r="AP57" s="177"/>
      <c r="AQ57" s="169"/>
      <c r="AR57" s="178"/>
      <c r="AS57" s="177"/>
      <c r="AT57" s="169"/>
      <c r="AU57" s="178"/>
      <c r="AV57" s="177"/>
      <c r="AW57" s="169"/>
      <c r="AX57" s="178"/>
      <c r="AY57" s="177"/>
      <c r="AZ57" s="169"/>
      <c r="BA57" s="178"/>
      <c r="BB57" s="13"/>
      <c r="BC57" s="26"/>
      <c r="BD57" s="27">
        <f t="shared" si="4"/>
        <v>0</v>
      </c>
      <c r="BE57" s="13"/>
      <c r="BF57" s="26"/>
      <c r="BG57" s="27">
        <f t="shared" si="24"/>
        <v>0</v>
      </c>
      <c r="BH57" s="13"/>
      <c r="BI57" s="26">
        <f t="shared" si="27"/>
        <v>0</v>
      </c>
      <c r="BJ57" s="27">
        <f t="shared" si="25"/>
        <v>0</v>
      </c>
      <c r="BL57" s="43"/>
    </row>
    <row r="58" spans="1:64" outlineLevel="1" thickBot="1" x14ac:dyDescent="0.4">
      <c r="A58" s="13"/>
      <c r="B58" s="340" t="s">
        <v>468</v>
      </c>
      <c r="C58" s="328"/>
      <c r="D58" s="329"/>
      <c r="E58" s="328"/>
      <c r="F58" s="326"/>
      <c r="G58" s="303"/>
      <c r="H58" s="303"/>
      <c r="I58" s="308"/>
      <c r="J58" s="345"/>
      <c r="K58" s="312"/>
      <c r="L58" s="205">
        <f t="shared" si="26"/>
        <v>0</v>
      </c>
      <c r="M58" s="19"/>
      <c r="N58" s="177"/>
      <c r="O58" s="177"/>
      <c r="P58" s="177"/>
      <c r="Q58" s="395" t="str">
        <f t="shared" si="8"/>
        <v>ok</v>
      </c>
      <c r="R58" s="177"/>
      <c r="S58" s="169"/>
      <c r="T58" s="178"/>
      <c r="U58" s="177"/>
      <c r="V58" s="169"/>
      <c r="W58" s="178"/>
      <c r="X58" s="177"/>
      <c r="Y58" s="169"/>
      <c r="Z58" s="178"/>
      <c r="AA58" s="177"/>
      <c r="AB58" s="169"/>
      <c r="AC58" s="178"/>
      <c r="AD58" s="177"/>
      <c r="AE58" s="169"/>
      <c r="AF58" s="178"/>
      <c r="AG58" s="177"/>
      <c r="AH58" s="169"/>
      <c r="AI58" s="178"/>
      <c r="AJ58" s="177"/>
      <c r="AK58" s="169"/>
      <c r="AL58" s="178"/>
      <c r="AM58" s="177"/>
      <c r="AN58" s="169"/>
      <c r="AO58" s="178"/>
      <c r="AP58" s="177"/>
      <c r="AQ58" s="169"/>
      <c r="AR58" s="178"/>
      <c r="AS58" s="177"/>
      <c r="AT58" s="169"/>
      <c r="AU58" s="178"/>
      <c r="AV58" s="177"/>
      <c r="AW58" s="169"/>
      <c r="AX58" s="178"/>
      <c r="AY58" s="177"/>
      <c r="AZ58" s="169"/>
      <c r="BA58" s="178"/>
      <c r="BB58" s="13"/>
      <c r="BC58" s="26"/>
      <c r="BD58" s="27">
        <f t="shared" si="4"/>
        <v>0</v>
      </c>
      <c r="BE58" s="13"/>
      <c r="BF58" s="26"/>
      <c r="BG58" s="27">
        <f t="shared" si="24"/>
        <v>0</v>
      </c>
      <c r="BH58" s="13"/>
      <c r="BI58" s="26">
        <f t="shared" si="27"/>
        <v>0</v>
      </c>
      <c r="BJ58" s="27">
        <f t="shared" si="25"/>
        <v>0</v>
      </c>
      <c r="BL58" s="152"/>
    </row>
    <row r="59" spans="1:64" thickBot="1" x14ac:dyDescent="0.4">
      <c r="A59" s="13"/>
      <c r="B59" s="396" t="s">
        <v>309</v>
      </c>
      <c r="C59" s="397"/>
      <c r="D59" s="397"/>
      <c r="E59" s="397"/>
      <c r="F59" s="397"/>
      <c r="G59" s="397"/>
      <c r="H59" s="397"/>
      <c r="I59" s="397"/>
      <c r="J59" s="397"/>
      <c r="K59" s="397"/>
      <c r="L59" s="347">
        <f>SUM(L60:L69)</f>
        <v>0</v>
      </c>
      <c r="M59" s="13"/>
      <c r="N59" s="347">
        <f t="shared" ref="N59:P59" si="28">SUM(N60:N69)</f>
        <v>0</v>
      </c>
      <c r="O59" s="347">
        <f t="shared" si="28"/>
        <v>0</v>
      </c>
      <c r="P59" s="347">
        <f t="shared" si="28"/>
        <v>0</v>
      </c>
      <c r="Q59" s="395" t="str">
        <f t="shared" si="8"/>
        <v>ok</v>
      </c>
      <c r="R59" s="195">
        <f t="shared" ref="R59:BA59" si="29">SUM(R60:R69)</f>
        <v>0</v>
      </c>
      <c r="S59" s="167">
        <f t="shared" si="29"/>
        <v>0</v>
      </c>
      <c r="T59" s="196">
        <f t="shared" si="29"/>
        <v>0</v>
      </c>
      <c r="U59" s="195">
        <f t="shared" si="29"/>
        <v>0</v>
      </c>
      <c r="V59" s="167">
        <f t="shared" si="29"/>
        <v>0</v>
      </c>
      <c r="W59" s="196">
        <f t="shared" si="29"/>
        <v>0</v>
      </c>
      <c r="X59" s="195">
        <f t="shared" si="29"/>
        <v>0</v>
      </c>
      <c r="Y59" s="167">
        <f t="shared" si="29"/>
        <v>0</v>
      </c>
      <c r="Z59" s="196">
        <f t="shared" si="29"/>
        <v>0</v>
      </c>
      <c r="AA59" s="195">
        <f t="shared" si="29"/>
        <v>0</v>
      </c>
      <c r="AB59" s="167">
        <f t="shared" si="29"/>
        <v>0</v>
      </c>
      <c r="AC59" s="196">
        <f t="shared" si="29"/>
        <v>0</v>
      </c>
      <c r="AD59" s="195">
        <f t="shared" si="29"/>
        <v>0</v>
      </c>
      <c r="AE59" s="167">
        <f t="shared" si="29"/>
        <v>0</v>
      </c>
      <c r="AF59" s="196">
        <f t="shared" si="29"/>
        <v>0</v>
      </c>
      <c r="AG59" s="195">
        <f t="shared" si="29"/>
        <v>0</v>
      </c>
      <c r="AH59" s="167">
        <f t="shared" si="29"/>
        <v>0</v>
      </c>
      <c r="AI59" s="196">
        <f t="shared" si="29"/>
        <v>0</v>
      </c>
      <c r="AJ59" s="195">
        <f t="shared" si="29"/>
        <v>0</v>
      </c>
      <c r="AK59" s="167">
        <f t="shared" si="29"/>
        <v>0</v>
      </c>
      <c r="AL59" s="196">
        <f t="shared" si="29"/>
        <v>0</v>
      </c>
      <c r="AM59" s="195">
        <f t="shared" si="29"/>
        <v>0</v>
      </c>
      <c r="AN59" s="167">
        <f t="shared" si="29"/>
        <v>0</v>
      </c>
      <c r="AO59" s="196">
        <f t="shared" si="29"/>
        <v>0</v>
      </c>
      <c r="AP59" s="195">
        <f t="shared" si="29"/>
        <v>0</v>
      </c>
      <c r="AQ59" s="167">
        <f t="shared" si="29"/>
        <v>0</v>
      </c>
      <c r="AR59" s="196">
        <f t="shared" si="29"/>
        <v>0</v>
      </c>
      <c r="AS59" s="195">
        <f t="shared" si="29"/>
        <v>0</v>
      </c>
      <c r="AT59" s="167">
        <f t="shared" si="29"/>
        <v>0</v>
      </c>
      <c r="AU59" s="196">
        <f t="shared" si="29"/>
        <v>0</v>
      </c>
      <c r="AV59" s="195">
        <f t="shared" si="29"/>
        <v>0</v>
      </c>
      <c r="AW59" s="167">
        <f t="shared" si="29"/>
        <v>0</v>
      </c>
      <c r="AX59" s="196">
        <f t="shared" si="29"/>
        <v>0</v>
      </c>
      <c r="AY59" s="195">
        <f t="shared" si="29"/>
        <v>0</v>
      </c>
      <c r="AZ59" s="167">
        <f t="shared" si="29"/>
        <v>0</v>
      </c>
      <c r="BA59" s="196">
        <f t="shared" si="29"/>
        <v>0</v>
      </c>
      <c r="BB59" s="13"/>
      <c r="BC59" s="28">
        <f>SUM(BC60:BC69)</f>
        <v>0</v>
      </c>
      <c r="BD59" s="29">
        <f t="shared" si="4"/>
        <v>0</v>
      </c>
      <c r="BE59" s="13"/>
      <c r="BF59" s="28">
        <f>SUM(BF60:BF69)</f>
        <v>0</v>
      </c>
      <c r="BG59" s="29">
        <f t="shared" si="24"/>
        <v>0</v>
      </c>
      <c r="BH59" s="13"/>
      <c r="BI59" s="28">
        <f>SUM(BI60:BI69)</f>
        <v>0</v>
      </c>
      <c r="BJ59" s="29">
        <f t="shared" si="25"/>
        <v>0</v>
      </c>
      <c r="BL59" s="40"/>
    </row>
    <row r="60" spans="1:64" ht="14.5" x14ac:dyDescent="0.35">
      <c r="A60" s="13"/>
      <c r="B60" s="340" t="s">
        <v>469</v>
      </c>
      <c r="C60" s="329"/>
      <c r="D60" s="329"/>
      <c r="E60" s="329"/>
      <c r="F60" s="325"/>
      <c r="G60" s="302"/>
      <c r="H60" s="302"/>
      <c r="I60" s="330"/>
      <c r="J60" s="331"/>
      <c r="K60" s="332"/>
      <c r="L60" s="205">
        <f t="shared" ref="L60:L69" si="30">F60*H60*J60*K60</f>
        <v>0</v>
      </c>
      <c r="M60" s="19"/>
      <c r="N60" s="177"/>
      <c r="O60" s="177"/>
      <c r="P60" s="177"/>
      <c r="Q60" s="395" t="str">
        <f t="shared" si="8"/>
        <v>ok</v>
      </c>
      <c r="R60" s="177"/>
      <c r="S60" s="170"/>
      <c r="T60" s="178"/>
      <c r="U60" s="177"/>
      <c r="V60" s="170"/>
      <c r="W60" s="178"/>
      <c r="X60" s="177"/>
      <c r="Y60" s="170"/>
      <c r="Z60" s="178"/>
      <c r="AA60" s="177"/>
      <c r="AB60" s="170"/>
      <c r="AC60" s="178"/>
      <c r="AD60" s="177"/>
      <c r="AE60" s="170"/>
      <c r="AF60" s="178"/>
      <c r="AG60" s="177"/>
      <c r="AH60" s="170"/>
      <c r="AI60" s="178"/>
      <c r="AJ60" s="177"/>
      <c r="AK60" s="170"/>
      <c r="AL60" s="178"/>
      <c r="AM60" s="177"/>
      <c r="AN60" s="170"/>
      <c r="AO60" s="178"/>
      <c r="AP60" s="177"/>
      <c r="AQ60" s="170"/>
      <c r="AR60" s="178"/>
      <c r="AS60" s="177"/>
      <c r="AT60" s="170"/>
      <c r="AU60" s="178"/>
      <c r="AV60" s="177"/>
      <c r="AW60" s="170"/>
      <c r="AX60" s="178"/>
      <c r="AY60" s="177"/>
      <c r="AZ60" s="170"/>
      <c r="BA60" s="178"/>
      <c r="BB60" s="13"/>
      <c r="BC60" s="26"/>
      <c r="BD60" s="27">
        <f t="shared" si="4"/>
        <v>0</v>
      </c>
      <c r="BE60" s="13"/>
      <c r="BF60" s="26"/>
      <c r="BG60" s="27">
        <f t="shared" si="24"/>
        <v>0</v>
      </c>
      <c r="BH60" s="13"/>
      <c r="BI60" s="26">
        <f t="shared" ref="BI60:BI69" si="31">BC60+BF60</f>
        <v>0</v>
      </c>
      <c r="BJ60" s="27">
        <f t="shared" si="25"/>
        <v>0</v>
      </c>
      <c r="BL60" s="43"/>
    </row>
    <row r="61" spans="1:64" ht="14.5" x14ac:dyDescent="0.35">
      <c r="A61" s="13"/>
      <c r="B61" s="340" t="s">
        <v>470</v>
      </c>
      <c r="C61" s="329"/>
      <c r="D61" s="329"/>
      <c r="E61" s="329"/>
      <c r="F61" s="325"/>
      <c r="G61" s="302"/>
      <c r="H61" s="302"/>
      <c r="I61" s="330"/>
      <c r="J61" s="331"/>
      <c r="K61" s="332"/>
      <c r="L61" s="205">
        <f t="shared" si="30"/>
        <v>0</v>
      </c>
      <c r="M61" s="13"/>
      <c r="N61" s="177"/>
      <c r="O61" s="177"/>
      <c r="P61" s="177"/>
      <c r="Q61" s="395" t="str">
        <f t="shared" si="8"/>
        <v>ok</v>
      </c>
      <c r="R61" s="177"/>
      <c r="S61" s="169"/>
      <c r="T61" s="178"/>
      <c r="U61" s="177"/>
      <c r="V61" s="169"/>
      <c r="W61" s="178"/>
      <c r="X61" s="177"/>
      <c r="Y61" s="169"/>
      <c r="Z61" s="178"/>
      <c r="AA61" s="177"/>
      <c r="AB61" s="169"/>
      <c r="AC61" s="178"/>
      <c r="AD61" s="177"/>
      <c r="AE61" s="169"/>
      <c r="AF61" s="178"/>
      <c r="AG61" s="177"/>
      <c r="AH61" s="169"/>
      <c r="AI61" s="178"/>
      <c r="AJ61" s="177"/>
      <c r="AK61" s="169"/>
      <c r="AL61" s="178"/>
      <c r="AM61" s="177"/>
      <c r="AN61" s="169"/>
      <c r="AO61" s="178"/>
      <c r="AP61" s="177"/>
      <c r="AQ61" s="169"/>
      <c r="AR61" s="178"/>
      <c r="AS61" s="177"/>
      <c r="AT61" s="169"/>
      <c r="AU61" s="178"/>
      <c r="AV61" s="177"/>
      <c r="AW61" s="169"/>
      <c r="AX61" s="178"/>
      <c r="AY61" s="177"/>
      <c r="AZ61" s="169"/>
      <c r="BA61" s="178"/>
      <c r="BB61" s="13"/>
      <c r="BC61" s="26"/>
      <c r="BD61" s="27">
        <f t="shared" si="4"/>
        <v>0</v>
      </c>
      <c r="BE61" s="13"/>
      <c r="BF61" s="26"/>
      <c r="BG61" s="27">
        <f t="shared" si="24"/>
        <v>0</v>
      </c>
      <c r="BH61" s="13"/>
      <c r="BI61" s="26">
        <f t="shared" si="31"/>
        <v>0</v>
      </c>
      <c r="BJ61" s="27">
        <f t="shared" si="25"/>
        <v>0</v>
      </c>
      <c r="BL61" s="43"/>
    </row>
    <row r="62" spans="1:64" ht="14.5" outlineLevel="1" x14ac:dyDescent="0.35">
      <c r="A62" s="13"/>
      <c r="B62" s="340" t="s">
        <v>471</v>
      </c>
      <c r="C62" s="267"/>
      <c r="D62" s="329"/>
      <c r="E62" s="267"/>
      <c r="F62" s="319"/>
      <c r="G62" s="23"/>
      <c r="H62" s="23"/>
      <c r="I62" s="55"/>
      <c r="J62" s="202"/>
      <c r="K62" s="37"/>
      <c r="L62" s="205">
        <f t="shared" si="30"/>
        <v>0</v>
      </c>
      <c r="M62" s="13"/>
      <c r="N62" s="177"/>
      <c r="O62" s="177"/>
      <c r="P62" s="177"/>
      <c r="Q62" s="395" t="str">
        <f t="shared" si="8"/>
        <v>ok</v>
      </c>
      <c r="R62" s="177"/>
      <c r="S62" s="169"/>
      <c r="T62" s="178"/>
      <c r="U62" s="177"/>
      <c r="V62" s="169"/>
      <c r="W62" s="178"/>
      <c r="X62" s="177"/>
      <c r="Y62" s="169"/>
      <c r="Z62" s="178"/>
      <c r="AA62" s="177"/>
      <c r="AB62" s="169"/>
      <c r="AC62" s="178"/>
      <c r="AD62" s="177"/>
      <c r="AE62" s="169"/>
      <c r="AF62" s="178"/>
      <c r="AG62" s="177"/>
      <c r="AH62" s="169"/>
      <c r="AI62" s="178"/>
      <c r="AJ62" s="177"/>
      <c r="AK62" s="169"/>
      <c r="AL62" s="178"/>
      <c r="AM62" s="177"/>
      <c r="AN62" s="169"/>
      <c r="AO62" s="178"/>
      <c r="AP62" s="177"/>
      <c r="AQ62" s="169"/>
      <c r="AR62" s="178"/>
      <c r="AS62" s="177"/>
      <c r="AT62" s="169"/>
      <c r="AU62" s="178"/>
      <c r="AV62" s="177"/>
      <c r="AW62" s="169"/>
      <c r="AX62" s="178"/>
      <c r="AY62" s="177"/>
      <c r="AZ62" s="169"/>
      <c r="BA62" s="178"/>
      <c r="BB62" s="13"/>
      <c r="BC62" s="26"/>
      <c r="BD62" s="27">
        <f t="shared" si="4"/>
        <v>0</v>
      </c>
      <c r="BE62" s="13"/>
      <c r="BF62" s="26"/>
      <c r="BG62" s="27">
        <f t="shared" si="24"/>
        <v>0</v>
      </c>
      <c r="BH62" s="13"/>
      <c r="BI62" s="26">
        <f t="shared" si="31"/>
        <v>0</v>
      </c>
      <c r="BJ62" s="27">
        <f t="shared" si="25"/>
        <v>0</v>
      </c>
      <c r="BL62" s="165"/>
    </row>
    <row r="63" spans="1:64" ht="14.5" outlineLevel="1" x14ac:dyDescent="0.35">
      <c r="A63" s="13"/>
      <c r="B63" s="340" t="s">
        <v>472</v>
      </c>
      <c r="C63" s="267"/>
      <c r="D63" s="329"/>
      <c r="E63" s="267"/>
      <c r="F63" s="319"/>
      <c r="G63" s="23"/>
      <c r="H63" s="23"/>
      <c r="I63" s="55"/>
      <c r="J63" s="202"/>
      <c r="K63" s="37"/>
      <c r="L63" s="205">
        <f t="shared" si="30"/>
        <v>0</v>
      </c>
      <c r="M63" s="13"/>
      <c r="N63" s="177"/>
      <c r="O63" s="177"/>
      <c r="P63" s="177"/>
      <c r="Q63" s="395" t="str">
        <f t="shared" si="8"/>
        <v>ok</v>
      </c>
      <c r="R63" s="177"/>
      <c r="S63" s="169"/>
      <c r="T63" s="178"/>
      <c r="U63" s="177"/>
      <c r="V63" s="169"/>
      <c r="W63" s="178"/>
      <c r="X63" s="177"/>
      <c r="Y63" s="169"/>
      <c r="Z63" s="178"/>
      <c r="AA63" s="177"/>
      <c r="AB63" s="169"/>
      <c r="AC63" s="178"/>
      <c r="AD63" s="177"/>
      <c r="AE63" s="169"/>
      <c r="AF63" s="178"/>
      <c r="AG63" s="177"/>
      <c r="AH63" s="169"/>
      <c r="AI63" s="178"/>
      <c r="AJ63" s="177"/>
      <c r="AK63" s="169"/>
      <c r="AL63" s="178"/>
      <c r="AM63" s="177"/>
      <c r="AN63" s="169"/>
      <c r="AO63" s="178"/>
      <c r="AP63" s="177"/>
      <c r="AQ63" s="169"/>
      <c r="AR63" s="178"/>
      <c r="AS63" s="177"/>
      <c r="AT63" s="169"/>
      <c r="AU63" s="178"/>
      <c r="AV63" s="177"/>
      <c r="AW63" s="169"/>
      <c r="AX63" s="178"/>
      <c r="AY63" s="177"/>
      <c r="AZ63" s="169"/>
      <c r="BA63" s="178"/>
      <c r="BB63" s="13"/>
      <c r="BC63" s="26"/>
      <c r="BD63" s="27">
        <f t="shared" si="4"/>
        <v>0</v>
      </c>
      <c r="BE63" s="13"/>
      <c r="BF63" s="26"/>
      <c r="BG63" s="27">
        <f t="shared" si="24"/>
        <v>0</v>
      </c>
      <c r="BH63" s="13"/>
      <c r="BI63" s="26">
        <f t="shared" si="31"/>
        <v>0</v>
      </c>
      <c r="BJ63" s="27">
        <f t="shared" si="25"/>
        <v>0</v>
      </c>
      <c r="BL63" s="43"/>
    </row>
    <row r="64" spans="1:64" ht="14.5" outlineLevel="1" x14ac:dyDescent="0.35">
      <c r="A64" s="13"/>
      <c r="B64" s="340" t="s">
        <v>473</v>
      </c>
      <c r="C64" s="267"/>
      <c r="D64" s="329"/>
      <c r="E64" s="267"/>
      <c r="F64" s="319"/>
      <c r="G64" s="23"/>
      <c r="H64" s="23"/>
      <c r="I64" s="55"/>
      <c r="J64" s="202"/>
      <c r="K64" s="37"/>
      <c r="L64" s="205">
        <f t="shared" si="30"/>
        <v>0</v>
      </c>
      <c r="M64" s="13"/>
      <c r="N64" s="177"/>
      <c r="O64" s="177"/>
      <c r="P64" s="177"/>
      <c r="Q64" s="395" t="str">
        <f t="shared" si="8"/>
        <v>ok</v>
      </c>
      <c r="R64" s="177"/>
      <c r="S64" s="169"/>
      <c r="T64" s="178"/>
      <c r="U64" s="177"/>
      <c r="V64" s="169"/>
      <c r="W64" s="178"/>
      <c r="X64" s="177"/>
      <c r="Y64" s="169"/>
      <c r="Z64" s="178"/>
      <c r="AA64" s="177"/>
      <c r="AB64" s="169"/>
      <c r="AC64" s="178"/>
      <c r="AD64" s="177"/>
      <c r="AE64" s="169"/>
      <c r="AF64" s="178"/>
      <c r="AG64" s="177"/>
      <c r="AH64" s="169"/>
      <c r="AI64" s="178"/>
      <c r="AJ64" s="177"/>
      <c r="AK64" s="169"/>
      <c r="AL64" s="178"/>
      <c r="AM64" s="177"/>
      <c r="AN64" s="169"/>
      <c r="AO64" s="178"/>
      <c r="AP64" s="177"/>
      <c r="AQ64" s="169"/>
      <c r="AR64" s="178"/>
      <c r="AS64" s="177"/>
      <c r="AT64" s="169"/>
      <c r="AU64" s="178"/>
      <c r="AV64" s="177"/>
      <c r="AW64" s="169"/>
      <c r="AX64" s="178"/>
      <c r="AY64" s="177"/>
      <c r="AZ64" s="169"/>
      <c r="BA64" s="178"/>
      <c r="BB64" s="13"/>
      <c r="BC64" s="26"/>
      <c r="BD64" s="27">
        <f t="shared" si="4"/>
        <v>0</v>
      </c>
      <c r="BE64" s="13"/>
      <c r="BF64" s="26"/>
      <c r="BG64" s="27">
        <f t="shared" si="24"/>
        <v>0</v>
      </c>
      <c r="BH64" s="13"/>
      <c r="BI64" s="26">
        <f t="shared" si="31"/>
        <v>0</v>
      </c>
      <c r="BJ64" s="27">
        <f t="shared" si="25"/>
        <v>0</v>
      </c>
      <c r="BL64" s="43"/>
    </row>
    <row r="65" spans="1:64" ht="14.5" outlineLevel="1" x14ac:dyDescent="0.35">
      <c r="A65" s="13"/>
      <c r="B65" s="340" t="s">
        <v>474</v>
      </c>
      <c r="C65" s="267"/>
      <c r="D65" s="329"/>
      <c r="E65" s="267"/>
      <c r="F65" s="319"/>
      <c r="G65" s="23"/>
      <c r="H65" s="23"/>
      <c r="I65" s="55"/>
      <c r="J65" s="202"/>
      <c r="K65" s="37"/>
      <c r="L65" s="205">
        <f t="shared" si="30"/>
        <v>0</v>
      </c>
      <c r="M65" s="13"/>
      <c r="N65" s="177"/>
      <c r="O65" s="177"/>
      <c r="P65" s="177"/>
      <c r="Q65" s="395" t="str">
        <f t="shared" si="8"/>
        <v>ok</v>
      </c>
      <c r="R65" s="177"/>
      <c r="S65" s="169"/>
      <c r="T65" s="178"/>
      <c r="U65" s="177"/>
      <c r="V65" s="169"/>
      <c r="W65" s="178"/>
      <c r="X65" s="177"/>
      <c r="Y65" s="169"/>
      <c r="Z65" s="178"/>
      <c r="AA65" s="177"/>
      <c r="AB65" s="169"/>
      <c r="AC65" s="178"/>
      <c r="AD65" s="177"/>
      <c r="AE65" s="169"/>
      <c r="AF65" s="178"/>
      <c r="AG65" s="177"/>
      <c r="AH65" s="169"/>
      <c r="AI65" s="178"/>
      <c r="AJ65" s="177"/>
      <c r="AK65" s="169"/>
      <c r="AL65" s="178"/>
      <c r="AM65" s="177"/>
      <c r="AN65" s="169"/>
      <c r="AO65" s="178"/>
      <c r="AP65" s="177"/>
      <c r="AQ65" s="169"/>
      <c r="AR65" s="178"/>
      <c r="AS65" s="177"/>
      <c r="AT65" s="169"/>
      <c r="AU65" s="178"/>
      <c r="AV65" s="177"/>
      <c r="AW65" s="169"/>
      <c r="AX65" s="178"/>
      <c r="AY65" s="177"/>
      <c r="AZ65" s="169"/>
      <c r="BA65" s="178"/>
      <c r="BB65" s="13"/>
      <c r="BC65" s="26"/>
      <c r="BD65" s="27">
        <f t="shared" si="4"/>
        <v>0</v>
      </c>
      <c r="BE65" s="13"/>
      <c r="BF65" s="26"/>
      <c r="BG65" s="27">
        <f t="shared" si="24"/>
        <v>0</v>
      </c>
      <c r="BH65" s="13"/>
      <c r="BI65" s="26">
        <f t="shared" si="31"/>
        <v>0</v>
      </c>
      <c r="BJ65" s="27">
        <f t="shared" si="25"/>
        <v>0</v>
      </c>
      <c r="BL65" s="43"/>
    </row>
    <row r="66" spans="1:64" ht="14.5" outlineLevel="1" x14ac:dyDescent="0.35">
      <c r="A66" s="13"/>
      <c r="B66" s="340" t="s">
        <v>475</v>
      </c>
      <c r="C66" s="267"/>
      <c r="D66" s="329"/>
      <c r="E66" s="267"/>
      <c r="F66" s="319"/>
      <c r="G66" s="23"/>
      <c r="H66" s="23"/>
      <c r="I66" s="55"/>
      <c r="J66" s="202"/>
      <c r="K66" s="37"/>
      <c r="L66" s="205">
        <f t="shared" si="30"/>
        <v>0</v>
      </c>
      <c r="M66" s="13"/>
      <c r="N66" s="177"/>
      <c r="O66" s="177"/>
      <c r="P66" s="177"/>
      <c r="Q66" s="395" t="str">
        <f t="shared" si="8"/>
        <v>ok</v>
      </c>
      <c r="R66" s="177"/>
      <c r="S66" s="169"/>
      <c r="T66" s="178"/>
      <c r="U66" s="177"/>
      <c r="V66" s="169"/>
      <c r="W66" s="178"/>
      <c r="X66" s="177"/>
      <c r="Y66" s="169"/>
      <c r="Z66" s="178"/>
      <c r="AA66" s="177"/>
      <c r="AB66" s="169"/>
      <c r="AC66" s="178"/>
      <c r="AD66" s="177"/>
      <c r="AE66" s="169"/>
      <c r="AF66" s="178"/>
      <c r="AG66" s="177"/>
      <c r="AH66" s="169"/>
      <c r="AI66" s="178"/>
      <c r="AJ66" s="177"/>
      <c r="AK66" s="169"/>
      <c r="AL66" s="178"/>
      <c r="AM66" s="177"/>
      <c r="AN66" s="169"/>
      <c r="AO66" s="178"/>
      <c r="AP66" s="177"/>
      <c r="AQ66" s="169"/>
      <c r="AR66" s="178"/>
      <c r="AS66" s="177"/>
      <c r="AT66" s="169"/>
      <c r="AU66" s="178"/>
      <c r="AV66" s="177"/>
      <c r="AW66" s="169"/>
      <c r="AX66" s="178"/>
      <c r="AY66" s="177"/>
      <c r="AZ66" s="169"/>
      <c r="BA66" s="178"/>
      <c r="BB66" s="13"/>
      <c r="BC66" s="26"/>
      <c r="BD66" s="27">
        <f t="shared" si="4"/>
        <v>0</v>
      </c>
      <c r="BE66" s="13"/>
      <c r="BF66" s="26"/>
      <c r="BG66" s="27">
        <f t="shared" si="24"/>
        <v>0</v>
      </c>
      <c r="BH66" s="13"/>
      <c r="BI66" s="26">
        <f t="shared" si="31"/>
        <v>0</v>
      </c>
      <c r="BJ66" s="27">
        <f t="shared" si="25"/>
        <v>0</v>
      </c>
      <c r="BL66" s="43"/>
    </row>
    <row r="67" spans="1:64" ht="14.5" outlineLevel="1" x14ac:dyDescent="0.35">
      <c r="A67" s="13"/>
      <c r="B67" s="340" t="s">
        <v>476</v>
      </c>
      <c r="C67" s="267"/>
      <c r="D67" s="329"/>
      <c r="E67" s="267"/>
      <c r="F67" s="319"/>
      <c r="G67" s="23"/>
      <c r="H67" s="23"/>
      <c r="I67" s="55"/>
      <c r="J67" s="202"/>
      <c r="K67" s="37"/>
      <c r="L67" s="205">
        <f t="shared" si="30"/>
        <v>0</v>
      </c>
      <c r="M67" s="13"/>
      <c r="N67" s="177"/>
      <c r="O67" s="177"/>
      <c r="P67" s="177"/>
      <c r="Q67" s="395" t="str">
        <f t="shared" si="8"/>
        <v>ok</v>
      </c>
      <c r="R67" s="177"/>
      <c r="S67" s="169"/>
      <c r="T67" s="178"/>
      <c r="U67" s="177"/>
      <c r="V67" s="169"/>
      <c r="W67" s="178"/>
      <c r="X67" s="177"/>
      <c r="Y67" s="169"/>
      <c r="Z67" s="178"/>
      <c r="AA67" s="177"/>
      <c r="AB67" s="169"/>
      <c r="AC67" s="178"/>
      <c r="AD67" s="177"/>
      <c r="AE67" s="169"/>
      <c r="AF67" s="178"/>
      <c r="AG67" s="177"/>
      <c r="AH67" s="169"/>
      <c r="AI67" s="178"/>
      <c r="AJ67" s="177"/>
      <c r="AK67" s="169"/>
      <c r="AL67" s="178"/>
      <c r="AM67" s="177"/>
      <c r="AN67" s="169"/>
      <c r="AO67" s="178"/>
      <c r="AP67" s="177"/>
      <c r="AQ67" s="169"/>
      <c r="AR67" s="178"/>
      <c r="AS67" s="177"/>
      <c r="AT67" s="169"/>
      <c r="AU67" s="178"/>
      <c r="AV67" s="177"/>
      <c r="AW67" s="169"/>
      <c r="AX67" s="178"/>
      <c r="AY67" s="177"/>
      <c r="AZ67" s="169"/>
      <c r="BA67" s="178"/>
      <c r="BB67" s="13"/>
      <c r="BC67" s="26"/>
      <c r="BD67" s="27">
        <f t="shared" si="4"/>
        <v>0</v>
      </c>
      <c r="BE67" s="13"/>
      <c r="BF67" s="26"/>
      <c r="BG67" s="27">
        <f t="shared" si="24"/>
        <v>0</v>
      </c>
      <c r="BH67" s="13"/>
      <c r="BI67" s="26">
        <f t="shared" si="31"/>
        <v>0</v>
      </c>
      <c r="BJ67" s="27">
        <f t="shared" si="25"/>
        <v>0</v>
      </c>
      <c r="BL67" s="43"/>
    </row>
    <row r="68" spans="1:64" ht="14.5" outlineLevel="1" x14ac:dyDescent="0.35">
      <c r="A68" s="13"/>
      <c r="B68" s="340" t="s">
        <v>477</v>
      </c>
      <c r="C68" s="267"/>
      <c r="D68" s="329"/>
      <c r="E68" s="267"/>
      <c r="F68" s="319"/>
      <c r="G68" s="23"/>
      <c r="H68" s="23"/>
      <c r="I68" s="55"/>
      <c r="J68" s="202"/>
      <c r="K68" s="37"/>
      <c r="L68" s="205">
        <f t="shared" si="30"/>
        <v>0</v>
      </c>
      <c r="M68" s="13"/>
      <c r="N68" s="177"/>
      <c r="O68" s="177"/>
      <c r="P68" s="177"/>
      <c r="Q68" s="395" t="str">
        <f t="shared" si="8"/>
        <v>ok</v>
      </c>
      <c r="R68" s="177"/>
      <c r="S68" s="169"/>
      <c r="T68" s="178"/>
      <c r="U68" s="177"/>
      <c r="V68" s="169"/>
      <c r="W68" s="178"/>
      <c r="X68" s="177"/>
      <c r="Y68" s="169"/>
      <c r="Z68" s="178"/>
      <c r="AA68" s="177"/>
      <c r="AB68" s="169"/>
      <c r="AC68" s="178"/>
      <c r="AD68" s="177"/>
      <c r="AE68" s="169"/>
      <c r="AF68" s="178"/>
      <c r="AG68" s="177"/>
      <c r="AH68" s="169"/>
      <c r="AI68" s="178"/>
      <c r="AJ68" s="177"/>
      <c r="AK68" s="169"/>
      <c r="AL68" s="178"/>
      <c r="AM68" s="177"/>
      <c r="AN68" s="169"/>
      <c r="AO68" s="178"/>
      <c r="AP68" s="177"/>
      <c r="AQ68" s="169"/>
      <c r="AR68" s="178"/>
      <c r="AS68" s="177"/>
      <c r="AT68" s="169"/>
      <c r="AU68" s="178"/>
      <c r="AV68" s="177"/>
      <c r="AW68" s="169"/>
      <c r="AX68" s="178"/>
      <c r="AY68" s="177"/>
      <c r="AZ68" s="169"/>
      <c r="BA68" s="178"/>
      <c r="BB68" s="13"/>
      <c r="BC68" s="26"/>
      <c r="BD68" s="27">
        <f t="shared" si="4"/>
        <v>0</v>
      </c>
      <c r="BE68" s="13"/>
      <c r="BF68" s="26"/>
      <c r="BG68" s="27">
        <f t="shared" si="24"/>
        <v>0</v>
      </c>
      <c r="BH68" s="13"/>
      <c r="BI68" s="26">
        <f t="shared" si="31"/>
        <v>0</v>
      </c>
      <c r="BJ68" s="27">
        <f t="shared" si="25"/>
        <v>0</v>
      </c>
      <c r="BL68" s="43"/>
    </row>
    <row r="69" spans="1:64" outlineLevel="1" thickBot="1" x14ac:dyDescent="0.4">
      <c r="A69" s="13"/>
      <c r="B69" s="340" t="s">
        <v>478</v>
      </c>
      <c r="C69" s="328"/>
      <c r="D69" s="329"/>
      <c r="E69" s="328"/>
      <c r="F69" s="326"/>
      <c r="G69" s="303"/>
      <c r="H69" s="303"/>
      <c r="I69" s="308"/>
      <c r="J69" s="345"/>
      <c r="K69" s="312"/>
      <c r="L69" s="205">
        <f t="shared" si="30"/>
        <v>0</v>
      </c>
      <c r="M69" s="13"/>
      <c r="N69" s="177"/>
      <c r="O69" s="177"/>
      <c r="P69" s="177"/>
      <c r="Q69" s="395" t="str">
        <f t="shared" si="8"/>
        <v>ok</v>
      </c>
      <c r="R69" s="177"/>
      <c r="S69" s="169"/>
      <c r="T69" s="178"/>
      <c r="U69" s="177"/>
      <c r="V69" s="169"/>
      <c r="W69" s="178"/>
      <c r="X69" s="177"/>
      <c r="Y69" s="169"/>
      <c r="Z69" s="178"/>
      <c r="AA69" s="177"/>
      <c r="AB69" s="169"/>
      <c r="AC69" s="178"/>
      <c r="AD69" s="177"/>
      <c r="AE69" s="169"/>
      <c r="AF69" s="178"/>
      <c r="AG69" s="177"/>
      <c r="AH69" s="169"/>
      <c r="AI69" s="178"/>
      <c r="AJ69" s="177"/>
      <c r="AK69" s="169"/>
      <c r="AL69" s="178"/>
      <c r="AM69" s="177"/>
      <c r="AN69" s="169"/>
      <c r="AO69" s="178"/>
      <c r="AP69" s="177"/>
      <c r="AQ69" s="169"/>
      <c r="AR69" s="178"/>
      <c r="AS69" s="177"/>
      <c r="AT69" s="169"/>
      <c r="AU69" s="178"/>
      <c r="AV69" s="177"/>
      <c r="AW69" s="169"/>
      <c r="AX69" s="178"/>
      <c r="AY69" s="177"/>
      <c r="AZ69" s="169"/>
      <c r="BA69" s="178"/>
      <c r="BB69" s="13"/>
      <c r="BC69" s="26"/>
      <c r="BD69" s="27">
        <f t="shared" si="4"/>
        <v>0</v>
      </c>
      <c r="BE69" s="13"/>
      <c r="BF69" s="26"/>
      <c r="BG69" s="27">
        <f t="shared" si="24"/>
        <v>0</v>
      </c>
      <c r="BH69" s="13"/>
      <c r="BI69" s="26">
        <f t="shared" si="31"/>
        <v>0</v>
      </c>
      <c r="BJ69" s="27">
        <f t="shared" si="25"/>
        <v>0</v>
      </c>
      <c r="BL69" s="43"/>
    </row>
    <row r="70" spans="1:64" thickBot="1" x14ac:dyDescent="0.4">
      <c r="A70" s="13"/>
      <c r="B70" s="396" t="s">
        <v>310</v>
      </c>
      <c r="C70" s="397"/>
      <c r="D70" s="397"/>
      <c r="E70" s="397"/>
      <c r="F70" s="397"/>
      <c r="G70" s="397"/>
      <c r="H70" s="397"/>
      <c r="I70" s="397"/>
      <c r="J70" s="397"/>
      <c r="K70" s="397"/>
      <c r="L70" s="347">
        <f>SUM(L71:L80)</f>
        <v>0</v>
      </c>
      <c r="M70" s="13"/>
      <c r="N70" s="347">
        <f t="shared" ref="N70:P70" si="32">SUM(N71:N80)</f>
        <v>0</v>
      </c>
      <c r="O70" s="347">
        <f t="shared" si="32"/>
        <v>0</v>
      </c>
      <c r="P70" s="347">
        <f t="shared" si="32"/>
        <v>0</v>
      </c>
      <c r="Q70" s="395" t="str">
        <f t="shared" si="8"/>
        <v>ok</v>
      </c>
      <c r="R70" s="195">
        <f>SUM(R71:R73)</f>
        <v>0</v>
      </c>
      <c r="S70" s="167">
        <f t="shared" ref="S70:BA70" si="33">SUM(S71:S80)</f>
        <v>0</v>
      </c>
      <c r="T70" s="196">
        <f t="shared" si="33"/>
        <v>0</v>
      </c>
      <c r="U70" s="195">
        <f t="shared" si="33"/>
        <v>0</v>
      </c>
      <c r="V70" s="167">
        <f t="shared" si="33"/>
        <v>0</v>
      </c>
      <c r="W70" s="196">
        <f t="shared" si="33"/>
        <v>0</v>
      </c>
      <c r="X70" s="195">
        <f t="shared" si="33"/>
        <v>0</v>
      </c>
      <c r="Y70" s="167">
        <f t="shared" si="33"/>
        <v>0</v>
      </c>
      <c r="Z70" s="196">
        <f t="shared" si="33"/>
        <v>0</v>
      </c>
      <c r="AA70" s="195">
        <f t="shared" si="33"/>
        <v>0</v>
      </c>
      <c r="AB70" s="167">
        <f t="shared" si="33"/>
        <v>0</v>
      </c>
      <c r="AC70" s="196">
        <f t="shared" si="33"/>
        <v>0</v>
      </c>
      <c r="AD70" s="195">
        <f t="shared" si="33"/>
        <v>0</v>
      </c>
      <c r="AE70" s="167">
        <f t="shared" si="33"/>
        <v>0</v>
      </c>
      <c r="AF70" s="196">
        <f t="shared" si="33"/>
        <v>0</v>
      </c>
      <c r="AG70" s="195">
        <f t="shared" si="33"/>
        <v>0</v>
      </c>
      <c r="AH70" s="167">
        <f t="shared" si="33"/>
        <v>0</v>
      </c>
      <c r="AI70" s="196">
        <f t="shared" si="33"/>
        <v>0</v>
      </c>
      <c r="AJ70" s="195">
        <f t="shared" si="33"/>
        <v>0</v>
      </c>
      <c r="AK70" s="167">
        <f t="shared" si="33"/>
        <v>0</v>
      </c>
      <c r="AL70" s="196">
        <f t="shared" si="33"/>
        <v>0</v>
      </c>
      <c r="AM70" s="195">
        <f t="shared" si="33"/>
        <v>0</v>
      </c>
      <c r="AN70" s="167">
        <f t="shared" si="33"/>
        <v>0</v>
      </c>
      <c r="AO70" s="196">
        <f t="shared" si="33"/>
        <v>0</v>
      </c>
      <c r="AP70" s="195">
        <f t="shared" si="33"/>
        <v>0</v>
      </c>
      <c r="AQ70" s="167">
        <f t="shared" si="33"/>
        <v>0</v>
      </c>
      <c r="AR70" s="196">
        <f t="shared" si="33"/>
        <v>0</v>
      </c>
      <c r="AS70" s="195">
        <f t="shared" si="33"/>
        <v>0</v>
      </c>
      <c r="AT70" s="167">
        <f t="shared" si="33"/>
        <v>0</v>
      </c>
      <c r="AU70" s="196">
        <f t="shared" si="33"/>
        <v>0</v>
      </c>
      <c r="AV70" s="195">
        <f t="shared" si="33"/>
        <v>0</v>
      </c>
      <c r="AW70" s="167">
        <f t="shared" si="33"/>
        <v>0</v>
      </c>
      <c r="AX70" s="196">
        <f t="shared" si="33"/>
        <v>0</v>
      </c>
      <c r="AY70" s="195">
        <f t="shared" si="33"/>
        <v>0</v>
      </c>
      <c r="AZ70" s="167">
        <f t="shared" si="33"/>
        <v>0</v>
      </c>
      <c r="BA70" s="196">
        <f t="shared" si="33"/>
        <v>0</v>
      </c>
      <c r="BB70" s="13"/>
      <c r="BC70" s="28">
        <f>SUM(BC71:BC73)</f>
        <v>0</v>
      </c>
      <c r="BD70" s="29">
        <f t="shared" si="4"/>
        <v>0</v>
      </c>
      <c r="BE70" s="13"/>
      <c r="BF70" s="28">
        <f>SUM(BF71:BF80)</f>
        <v>0</v>
      </c>
      <c r="BG70" s="29">
        <f t="shared" si="24"/>
        <v>0</v>
      </c>
      <c r="BH70" s="13"/>
      <c r="BI70" s="28">
        <f>SUM(BI71:BI80)</f>
        <v>0</v>
      </c>
      <c r="BJ70" s="29">
        <f t="shared" si="25"/>
        <v>0</v>
      </c>
      <c r="BL70" s="40"/>
    </row>
    <row r="71" spans="1:64" ht="14.5" x14ac:dyDescent="0.35">
      <c r="A71" s="13"/>
      <c r="B71" s="340" t="s">
        <v>479</v>
      </c>
      <c r="C71" s="329"/>
      <c r="D71" s="329"/>
      <c r="E71" s="329"/>
      <c r="F71" s="325"/>
      <c r="G71" s="302"/>
      <c r="H71" s="302"/>
      <c r="I71" s="330"/>
      <c r="J71" s="346"/>
      <c r="K71" s="204"/>
      <c r="L71" s="205">
        <f t="shared" ref="L71:L80" si="34">F71*H71*J71*K71</f>
        <v>0</v>
      </c>
      <c r="M71" s="13"/>
      <c r="N71" s="177"/>
      <c r="O71" s="177"/>
      <c r="P71" s="177"/>
      <c r="Q71" s="395" t="str">
        <f t="shared" si="8"/>
        <v>ok</v>
      </c>
      <c r="R71" s="177"/>
      <c r="S71" s="169"/>
      <c r="T71" s="178"/>
      <c r="U71" s="177"/>
      <c r="V71" s="169"/>
      <c r="W71" s="178"/>
      <c r="X71" s="177"/>
      <c r="Y71" s="169"/>
      <c r="Z71" s="178"/>
      <c r="AA71" s="177"/>
      <c r="AB71" s="169"/>
      <c r="AC71" s="178"/>
      <c r="AD71" s="177"/>
      <c r="AE71" s="169"/>
      <c r="AF71" s="178"/>
      <c r="AG71" s="177"/>
      <c r="AH71" s="169"/>
      <c r="AI71" s="178"/>
      <c r="AJ71" s="177"/>
      <c r="AK71" s="169"/>
      <c r="AL71" s="178"/>
      <c r="AM71" s="177"/>
      <c r="AN71" s="169"/>
      <c r="AO71" s="178"/>
      <c r="AP71" s="177"/>
      <c r="AQ71" s="169"/>
      <c r="AR71" s="178"/>
      <c r="AS71" s="177"/>
      <c r="AT71" s="169"/>
      <c r="AU71" s="178"/>
      <c r="AV71" s="177"/>
      <c r="AW71" s="169"/>
      <c r="AX71" s="178"/>
      <c r="AY71" s="177"/>
      <c r="AZ71" s="169"/>
      <c r="BA71" s="178"/>
      <c r="BB71" s="13"/>
      <c r="BC71" s="26"/>
      <c r="BD71" s="27">
        <f t="shared" si="4"/>
        <v>0</v>
      </c>
      <c r="BE71" s="13"/>
      <c r="BF71" s="26"/>
      <c r="BG71" s="27">
        <f t="shared" si="24"/>
        <v>0</v>
      </c>
      <c r="BH71" s="13"/>
      <c r="BI71" s="26">
        <f t="shared" ref="BI71:BI80" si="35">BC71+BF71</f>
        <v>0</v>
      </c>
      <c r="BJ71" s="27">
        <f t="shared" si="25"/>
        <v>0</v>
      </c>
      <c r="BL71" s="152"/>
    </row>
    <row r="72" spans="1:64" ht="14.5" x14ac:dyDescent="0.35">
      <c r="A72" s="13"/>
      <c r="B72" s="340" t="s">
        <v>480</v>
      </c>
      <c r="C72" s="329"/>
      <c r="D72" s="329"/>
      <c r="E72" s="329"/>
      <c r="F72" s="325"/>
      <c r="G72" s="302"/>
      <c r="H72" s="302"/>
      <c r="I72" s="330"/>
      <c r="J72" s="346"/>
      <c r="K72" s="204"/>
      <c r="L72" s="205">
        <f t="shared" si="34"/>
        <v>0</v>
      </c>
      <c r="M72" s="13"/>
      <c r="N72" s="177"/>
      <c r="O72" s="177"/>
      <c r="P72" s="177"/>
      <c r="Q72" s="395" t="str">
        <f t="shared" si="8"/>
        <v>ok</v>
      </c>
      <c r="R72" s="177"/>
      <c r="S72" s="169"/>
      <c r="T72" s="178"/>
      <c r="U72" s="177"/>
      <c r="V72" s="169"/>
      <c r="W72" s="178"/>
      <c r="X72" s="177"/>
      <c r="Y72" s="169"/>
      <c r="Z72" s="178"/>
      <c r="AA72" s="177"/>
      <c r="AB72" s="169"/>
      <c r="AC72" s="178"/>
      <c r="AD72" s="177"/>
      <c r="AE72" s="169"/>
      <c r="AF72" s="178"/>
      <c r="AG72" s="177"/>
      <c r="AH72" s="169"/>
      <c r="AI72" s="178"/>
      <c r="AJ72" s="177"/>
      <c r="AK72" s="169"/>
      <c r="AL72" s="178"/>
      <c r="AM72" s="177"/>
      <c r="AN72" s="169"/>
      <c r="AO72" s="178"/>
      <c r="AP72" s="177"/>
      <c r="AQ72" s="169"/>
      <c r="AR72" s="178"/>
      <c r="AS72" s="177"/>
      <c r="AT72" s="169"/>
      <c r="AU72" s="178"/>
      <c r="AV72" s="177"/>
      <c r="AW72" s="169"/>
      <c r="AX72" s="178"/>
      <c r="AY72" s="177"/>
      <c r="AZ72" s="169"/>
      <c r="BA72" s="178"/>
      <c r="BB72" s="13"/>
      <c r="BC72" s="26"/>
      <c r="BD72" s="27">
        <f t="shared" si="4"/>
        <v>0</v>
      </c>
      <c r="BE72" s="13"/>
      <c r="BF72" s="26"/>
      <c r="BG72" s="27">
        <f t="shared" si="24"/>
        <v>0</v>
      </c>
      <c r="BH72" s="13"/>
      <c r="BI72" s="26">
        <f t="shared" si="35"/>
        <v>0</v>
      </c>
      <c r="BJ72" s="27">
        <f t="shared" si="25"/>
        <v>0</v>
      </c>
      <c r="BL72" s="152"/>
    </row>
    <row r="73" spans="1:64" ht="14.5" outlineLevel="1" x14ac:dyDescent="0.35">
      <c r="A73" s="13"/>
      <c r="B73" s="340" t="s">
        <v>481</v>
      </c>
      <c r="C73" s="267"/>
      <c r="D73" s="329"/>
      <c r="E73" s="267"/>
      <c r="F73" s="319"/>
      <c r="G73" s="23"/>
      <c r="H73" s="23"/>
      <c r="I73" s="55"/>
      <c r="J73" s="200"/>
      <c r="K73" s="24"/>
      <c r="L73" s="205">
        <f t="shared" si="34"/>
        <v>0</v>
      </c>
      <c r="M73" s="13"/>
      <c r="N73" s="177"/>
      <c r="O73" s="177"/>
      <c r="P73" s="177"/>
      <c r="Q73" s="395" t="str">
        <f t="shared" si="8"/>
        <v>ok</v>
      </c>
      <c r="R73" s="177"/>
      <c r="S73" s="169"/>
      <c r="T73" s="178"/>
      <c r="U73" s="177"/>
      <c r="V73" s="169"/>
      <c r="W73" s="178"/>
      <c r="X73" s="177"/>
      <c r="Y73" s="169"/>
      <c r="Z73" s="178"/>
      <c r="AA73" s="177"/>
      <c r="AB73" s="169"/>
      <c r="AC73" s="178"/>
      <c r="AD73" s="177"/>
      <c r="AE73" s="169"/>
      <c r="AF73" s="178"/>
      <c r="AG73" s="177"/>
      <c r="AH73" s="169"/>
      <c r="AI73" s="178"/>
      <c r="AJ73" s="177"/>
      <c r="AK73" s="169"/>
      <c r="AL73" s="178"/>
      <c r="AM73" s="177"/>
      <c r="AN73" s="169"/>
      <c r="AO73" s="178"/>
      <c r="AP73" s="177"/>
      <c r="AQ73" s="169"/>
      <c r="AR73" s="178"/>
      <c r="AS73" s="177"/>
      <c r="AT73" s="169"/>
      <c r="AU73" s="178"/>
      <c r="AV73" s="177"/>
      <c r="AW73" s="169"/>
      <c r="AX73" s="178"/>
      <c r="AY73" s="177"/>
      <c r="AZ73" s="169"/>
      <c r="BA73" s="178"/>
      <c r="BB73" s="13"/>
      <c r="BC73" s="26"/>
      <c r="BD73" s="27">
        <f t="shared" si="4"/>
        <v>0</v>
      </c>
      <c r="BE73" s="13"/>
      <c r="BF73" s="26"/>
      <c r="BG73" s="27">
        <f t="shared" si="24"/>
        <v>0</v>
      </c>
      <c r="BH73" s="13"/>
      <c r="BI73" s="26">
        <f t="shared" si="35"/>
        <v>0</v>
      </c>
      <c r="BJ73" s="27">
        <f t="shared" si="25"/>
        <v>0</v>
      </c>
      <c r="BL73" s="43"/>
    </row>
    <row r="74" spans="1:64" ht="14.5" outlineLevel="1" x14ac:dyDescent="0.35">
      <c r="A74" s="13"/>
      <c r="B74" s="340" t="s">
        <v>482</v>
      </c>
      <c r="C74" s="267"/>
      <c r="D74" s="329"/>
      <c r="E74" s="327"/>
      <c r="F74" s="323"/>
      <c r="G74" s="23"/>
      <c r="H74" s="30"/>
      <c r="I74" s="55"/>
      <c r="J74" s="201"/>
      <c r="K74" s="31"/>
      <c r="L74" s="205">
        <f t="shared" si="34"/>
        <v>0</v>
      </c>
      <c r="M74" s="38"/>
      <c r="N74" s="179"/>
      <c r="O74" s="179"/>
      <c r="P74" s="179"/>
      <c r="Q74" s="395" t="str">
        <f t="shared" si="8"/>
        <v>ok</v>
      </c>
      <c r="R74" s="179"/>
      <c r="S74" s="169"/>
      <c r="T74" s="178"/>
      <c r="U74" s="179"/>
      <c r="V74" s="169"/>
      <c r="W74" s="178"/>
      <c r="X74" s="179"/>
      <c r="Y74" s="169"/>
      <c r="Z74" s="178"/>
      <c r="AA74" s="179"/>
      <c r="AB74" s="169"/>
      <c r="AC74" s="178"/>
      <c r="AD74" s="179"/>
      <c r="AE74" s="169"/>
      <c r="AF74" s="178"/>
      <c r="AG74" s="179"/>
      <c r="AH74" s="169"/>
      <c r="AI74" s="178"/>
      <c r="AJ74" s="179"/>
      <c r="AK74" s="169"/>
      <c r="AL74" s="178"/>
      <c r="AM74" s="179"/>
      <c r="AN74" s="169"/>
      <c r="AO74" s="178"/>
      <c r="AP74" s="179"/>
      <c r="AQ74" s="169"/>
      <c r="AR74" s="178"/>
      <c r="AS74" s="179"/>
      <c r="AT74" s="169"/>
      <c r="AU74" s="178"/>
      <c r="AV74" s="179"/>
      <c r="AW74" s="169"/>
      <c r="AX74" s="178"/>
      <c r="AY74" s="179"/>
      <c r="AZ74" s="169"/>
      <c r="BA74" s="178"/>
      <c r="BB74" s="13"/>
      <c r="BC74" s="26"/>
      <c r="BD74" s="27">
        <f t="shared" si="4"/>
        <v>0</v>
      </c>
      <c r="BE74" s="13"/>
      <c r="BF74" s="26"/>
      <c r="BG74" s="27">
        <f t="shared" si="24"/>
        <v>0</v>
      </c>
      <c r="BH74" s="13"/>
      <c r="BI74" s="26">
        <f t="shared" si="35"/>
        <v>0</v>
      </c>
      <c r="BJ74" s="27">
        <f t="shared" si="25"/>
        <v>0</v>
      </c>
      <c r="BL74" s="41"/>
    </row>
    <row r="75" spans="1:64" ht="14.5" outlineLevel="1" x14ac:dyDescent="0.35">
      <c r="A75" s="13"/>
      <c r="B75" s="340" t="s">
        <v>483</v>
      </c>
      <c r="C75" s="267"/>
      <c r="D75" s="329"/>
      <c r="E75" s="327"/>
      <c r="F75" s="323"/>
      <c r="G75" s="23"/>
      <c r="H75" s="30"/>
      <c r="I75" s="55"/>
      <c r="J75" s="201"/>
      <c r="K75" s="31"/>
      <c r="L75" s="205">
        <f t="shared" si="34"/>
        <v>0</v>
      </c>
      <c r="M75" s="153"/>
      <c r="N75" s="179"/>
      <c r="O75" s="179"/>
      <c r="P75" s="179"/>
      <c r="Q75" s="395" t="str">
        <f t="shared" si="8"/>
        <v>ok</v>
      </c>
      <c r="R75" s="179"/>
      <c r="S75" s="169"/>
      <c r="T75" s="178"/>
      <c r="U75" s="179"/>
      <c r="V75" s="169"/>
      <c r="W75" s="178"/>
      <c r="X75" s="179"/>
      <c r="Y75" s="169"/>
      <c r="Z75" s="178"/>
      <c r="AA75" s="179"/>
      <c r="AB75" s="169"/>
      <c r="AC75" s="178"/>
      <c r="AD75" s="179"/>
      <c r="AE75" s="169"/>
      <c r="AF75" s="178"/>
      <c r="AG75" s="179"/>
      <c r="AH75" s="169"/>
      <c r="AI75" s="178"/>
      <c r="AJ75" s="179"/>
      <c r="AK75" s="169"/>
      <c r="AL75" s="178"/>
      <c r="AM75" s="179"/>
      <c r="AN75" s="169"/>
      <c r="AO75" s="178"/>
      <c r="AP75" s="179"/>
      <c r="AQ75" s="169"/>
      <c r="AR75" s="178"/>
      <c r="AS75" s="179"/>
      <c r="AT75" s="169"/>
      <c r="AU75" s="178"/>
      <c r="AV75" s="179"/>
      <c r="AW75" s="169"/>
      <c r="AX75" s="178"/>
      <c r="AY75" s="179"/>
      <c r="AZ75" s="169"/>
      <c r="BA75" s="178"/>
      <c r="BB75" s="13"/>
      <c r="BC75" s="26"/>
      <c r="BD75" s="27">
        <f t="shared" si="4"/>
        <v>0</v>
      </c>
      <c r="BE75" s="13"/>
      <c r="BF75" s="26"/>
      <c r="BG75" s="27">
        <f t="shared" si="24"/>
        <v>0</v>
      </c>
      <c r="BH75" s="13"/>
      <c r="BI75" s="26">
        <f t="shared" si="35"/>
        <v>0</v>
      </c>
      <c r="BJ75" s="27">
        <f t="shared" si="25"/>
        <v>0</v>
      </c>
      <c r="BL75" s="42"/>
    </row>
    <row r="76" spans="1:64" ht="14.5" outlineLevel="1" x14ac:dyDescent="0.35">
      <c r="A76" s="13"/>
      <c r="B76" s="340" t="s">
        <v>484</v>
      </c>
      <c r="C76" s="267"/>
      <c r="D76" s="329"/>
      <c r="E76" s="327"/>
      <c r="F76" s="323"/>
      <c r="G76" s="23"/>
      <c r="H76" s="30"/>
      <c r="I76" s="55"/>
      <c r="J76" s="201"/>
      <c r="K76" s="31"/>
      <c r="L76" s="205">
        <f t="shared" si="34"/>
        <v>0</v>
      </c>
      <c r="M76" s="38"/>
      <c r="N76" s="179"/>
      <c r="O76" s="179"/>
      <c r="P76" s="179"/>
      <c r="Q76" s="395" t="str">
        <f t="shared" si="8"/>
        <v>ok</v>
      </c>
      <c r="R76" s="179"/>
      <c r="S76" s="169"/>
      <c r="T76" s="178"/>
      <c r="U76" s="179"/>
      <c r="V76" s="169"/>
      <c r="W76" s="178"/>
      <c r="X76" s="179"/>
      <c r="Y76" s="169"/>
      <c r="Z76" s="178"/>
      <c r="AA76" s="179"/>
      <c r="AB76" s="169"/>
      <c r="AC76" s="178"/>
      <c r="AD76" s="179"/>
      <c r="AE76" s="169"/>
      <c r="AF76" s="178"/>
      <c r="AG76" s="179"/>
      <c r="AH76" s="169"/>
      <c r="AI76" s="178"/>
      <c r="AJ76" s="179"/>
      <c r="AK76" s="169"/>
      <c r="AL76" s="178"/>
      <c r="AM76" s="179"/>
      <c r="AN76" s="169"/>
      <c r="AO76" s="178"/>
      <c r="AP76" s="179"/>
      <c r="AQ76" s="169"/>
      <c r="AR76" s="178"/>
      <c r="AS76" s="179"/>
      <c r="AT76" s="169"/>
      <c r="AU76" s="178"/>
      <c r="AV76" s="179"/>
      <c r="AW76" s="169"/>
      <c r="AX76" s="178"/>
      <c r="AY76" s="179"/>
      <c r="AZ76" s="169"/>
      <c r="BA76" s="178"/>
      <c r="BB76" s="13"/>
      <c r="BC76" s="26"/>
      <c r="BD76" s="27">
        <f t="shared" si="4"/>
        <v>0</v>
      </c>
      <c r="BE76" s="13"/>
      <c r="BF76" s="26"/>
      <c r="BG76" s="27">
        <f t="shared" si="24"/>
        <v>0</v>
      </c>
      <c r="BH76" s="13"/>
      <c r="BI76" s="26">
        <f t="shared" si="35"/>
        <v>0</v>
      </c>
      <c r="BJ76" s="27">
        <f t="shared" si="25"/>
        <v>0</v>
      </c>
      <c r="BL76" s="41"/>
    </row>
    <row r="77" spans="1:64" ht="14.5" outlineLevel="1" x14ac:dyDescent="0.35">
      <c r="A77" s="13"/>
      <c r="B77" s="340" t="s">
        <v>485</v>
      </c>
      <c r="C77" s="267"/>
      <c r="D77" s="329"/>
      <c r="E77" s="327"/>
      <c r="F77" s="323"/>
      <c r="G77" s="23"/>
      <c r="H77" s="30"/>
      <c r="I77" s="55"/>
      <c r="J77" s="201"/>
      <c r="K77" s="31"/>
      <c r="L77" s="205">
        <f t="shared" si="34"/>
        <v>0</v>
      </c>
      <c r="M77" s="13"/>
      <c r="N77" s="179"/>
      <c r="O77" s="179"/>
      <c r="P77" s="179"/>
      <c r="Q77" s="395" t="str">
        <f t="shared" si="8"/>
        <v>ok</v>
      </c>
      <c r="R77" s="179"/>
      <c r="S77" s="169"/>
      <c r="T77" s="178"/>
      <c r="U77" s="179"/>
      <c r="V77" s="169"/>
      <c r="W77" s="178"/>
      <c r="X77" s="179"/>
      <c r="Y77" s="169"/>
      <c r="Z77" s="178"/>
      <c r="AA77" s="179"/>
      <c r="AB77" s="169"/>
      <c r="AC77" s="178"/>
      <c r="AD77" s="179"/>
      <c r="AE77" s="169"/>
      <c r="AF77" s="178"/>
      <c r="AG77" s="179"/>
      <c r="AH77" s="169"/>
      <c r="AI77" s="178"/>
      <c r="AJ77" s="179"/>
      <c r="AK77" s="169"/>
      <c r="AL77" s="178"/>
      <c r="AM77" s="179"/>
      <c r="AN77" s="169"/>
      <c r="AO77" s="178"/>
      <c r="AP77" s="179"/>
      <c r="AQ77" s="169"/>
      <c r="AR77" s="178"/>
      <c r="AS77" s="179"/>
      <c r="AT77" s="169"/>
      <c r="AU77" s="178"/>
      <c r="AV77" s="179"/>
      <c r="AW77" s="169"/>
      <c r="AX77" s="178"/>
      <c r="AY77" s="179"/>
      <c r="AZ77" s="169"/>
      <c r="BA77" s="178"/>
      <c r="BB77" s="13"/>
      <c r="BC77" s="26"/>
      <c r="BD77" s="27">
        <f t="shared" ref="BD77:BD124" si="36">IFERROR(BC77/L77,0)</f>
        <v>0</v>
      </c>
      <c r="BE77" s="13"/>
      <c r="BF77" s="26"/>
      <c r="BG77" s="27">
        <f t="shared" si="24"/>
        <v>0</v>
      </c>
      <c r="BH77" s="13"/>
      <c r="BI77" s="26">
        <f t="shared" si="35"/>
        <v>0</v>
      </c>
      <c r="BJ77" s="27">
        <f t="shared" si="25"/>
        <v>0</v>
      </c>
      <c r="BL77" s="42"/>
    </row>
    <row r="78" spans="1:64" ht="14.5" outlineLevel="1" x14ac:dyDescent="0.35">
      <c r="A78" s="13"/>
      <c r="B78" s="340" t="s">
        <v>486</v>
      </c>
      <c r="C78" s="267"/>
      <c r="D78" s="329"/>
      <c r="E78" s="327"/>
      <c r="F78" s="323"/>
      <c r="G78" s="23"/>
      <c r="H78" s="30"/>
      <c r="I78" s="55"/>
      <c r="J78" s="201"/>
      <c r="K78" s="31"/>
      <c r="L78" s="205">
        <f t="shared" si="34"/>
        <v>0</v>
      </c>
      <c r="M78" s="13"/>
      <c r="N78" s="179"/>
      <c r="O78" s="179"/>
      <c r="P78" s="179"/>
      <c r="Q78" s="395" t="str">
        <f t="shared" ref="Q78:Q124" si="37">IF((N78+O78+P78)=L78,"ok","Corriger la division")</f>
        <v>ok</v>
      </c>
      <c r="R78" s="179"/>
      <c r="S78" s="169"/>
      <c r="T78" s="178"/>
      <c r="U78" s="179"/>
      <c r="V78" s="169"/>
      <c r="W78" s="178"/>
      <c r="X78" s="179"/>
      <c r="Y78" s="169"/>
      <c r="Z78" s="178"/>
      <c r="AA78" s="179"/>
      <c r="AB78" s="169"/>
      <c r="AC78" s="178"/>
      <c r="AD78" s="179"/>
      <c r="AE78" s="169"/>
      <c r="AF78" s="178"/>
      <c r="AG78" s="179"/>
      <c r="AH78" s="169"/>
      <c r="AI78" s="178"/>
      <c r="AJ78" s="179"/>
      <c r="AK78" s="169"/>
      <c r="AL78" s="178"/>
      <c r="AM78" s="179"/>
      <c r="AN78" s="169"/>
      <c r="AO78" s="178"/>
      <c r="AP78" s="179"/>
      <c r="AQ78" s="169"/>
      <c r="AR78" s="178"/>
      <c r="AS78" s="179"/>
      <c r="AT78" s="169"/>
      <c r="AU78" s="178"/>
      <c r="AV78" s="179"/>
      <c r="AW78" s="169"/>
      <c r="AX78" s="178"/>
      <c r="AY78" s="179"/>
      <c r="AZ78" s="169"/>
      <c r="BA78" s="178"/>
      <c r="BB78" s="13"/>
      <c r="BC78" s="26"/>
      <c r="BD78" s="27">
        <f t="shared" si="36"/>
        <v>0</v>
      </c>
      <c r="BE78" s="13"/>
      <c r="BF78" s="26"/>
      <c r="BG78" s="27">
        <f t="shared" si="24"/>
        <v>0</v>
      </c>
      <c r="BH78" s="13"/>
      <c r="BI78" s="26">
        <f t="shared" si="35"/>
        <v>0</v>
      </c>
      <c r="BJ78" s="27">
        <f t="shared" si="25"/>
        <v>0</v>
      </c>
      <c r="BL78" s="42"/>
    </row>
    <row r="79" spans="1:64" ht="14.5" outlineLevel="1" x14ac:dyDescent="0.35">
      <c r="A79" s="13"/>
      <c r="B79" s="340" t="s">
        <v>487</v>
      </c>
      <c r="C79" s="267"/>
      <c r="D79" s="329"/>
      <c r="E79" s="327"/>
      <c r="F79" s="323"/>
      <c r="G79" s="23"/>
      <c r="H79" s="30"/>
      <c r="I79" s="55"/>
      <c r="J79" s="201"/>
      <c r="K79" s="31"/>
      <c r="L79" s="205">
        <f t="shared" si="34"/>
        <v>0</v>
      </c>
      <c r="M79" s="13"/>
      <c r="N79" s="179"/>
      <c r="O79" s="179"/>
      <c r="P79" s="179"/>
      <c r="Q79" s="395" t="str">
        <f t="shared" si="37"/>
        <v>ok</v>
      </c>
      <c r="R79" s="179"/>
      <c r="S79" s="169"/>
      <c r="T79" s="178"/>
      <c r="U79" s="179"/>
      <c r="V79" s="169"/>
      <c r="W79" s="178"/>
      <c r="X79" s="179"/>
      <c r="Y79" s="169"/>
      <c r="Z79" s="178"/>
      <c r="AA79" s="179"/>
      <c r="AB79" s="169"/>
      <c r="AC79" s="178"/>
      <c r="AD79" s="179"/>
      <c r="AE79" s="169"/>
      <c r="AF79" s="178"/>
      <c r="AG79" s="179"/>
      <c r="AH79" s="169"/>
      <c r="AI79" s="178"/>
      <c r="AJ79" s="179"/>
      <c r="AK79" s="169"/>
      <c r="AL79" s="178"/>
      <c r="AM79" s="179"/>
      <c r="AN79" s="169"/>
      <c r="AO79" s="178"/>
      <c r="AP79" s="179"/>
      <c r="AQ79" s="169"/>
      <c r="AR79" s="178"/>
      <c r="AS79" s="179"/>
      <c r="AT79" s="169"/>
      <c r="AU79" s="178"/>
      <c r="AV79" s="179"/>
      <c r="AW79" s="169"/>
      <c r="AX79" s="178"/>
      <c r="AY79" s="179"/>
      <c r="AZ79" s="169"/>
      <c r="BA79" s="178"/>
      <c r="BB79" s="13"/>
      <c r="BC79" s="26"/>
      <c r="BD79" s="27">
        <f t="shared" si="36"/>
        <v>0</v>
      </c>
      <c r="BE79" s="13"/>
      <c r="BF79" s="26"/>
      <c r="BG79" s="27">
        <f t="shared" si="24"/>
        <v>0</v>
      </c>
      <c r="BH79" s="13"/>
      <c r="BI79" s="26">
        <f t="shared" si="35"/>
        <v>0</v>
      </c>
      <c r="BJ79" s="27">
        <f t="shared" si="25"/>
        <v>0</v>
      </c>
      <c r="BL79" s="41"/>
    </row>
    <row r="80" spans="1:64" outlineLevel="1" thickBot="1" x14ac:dyDescent="0.4">
      <c r="A80" s="13"/>
      <c r="B80" s="340" t="s">
        <v>488</v>
      </c>
      <c r="C80" s="328"/>
      <c r="D80" s="329"/>
      <c r="E80" s="333"/>
      <c r="F80" s="324"/>
      <c r="G80" s="303"/>
      <c r="H80" s="307"/>
      <c r="I80" s="308"/>
      <c r="J80" s="309"/>
      <c r="K80" s="310"/>
      <c r="L80" s="205">
        <f t="shared" si="34"/>
        <v>0</v>
      </c>
      <c r="M80" s="13"/>
      <c r="N80" s="179"/>
      <c r="O80" s="179"/>
      <c r="P80" s="179"/>
      <c r="Q80" s="395" t="str">
        <f t="shared" si="37"/>
        <v>ok</v>
      </c>
      <c r="R80" s="179"/>
      <c r="S80" s="169"/>
      <c r="T80" s="178"/>
      <c r="U80" s="179"/>
      <c r="V80" s="169"/>
      <c r="W80" s="178"/>
      <c r="X80" s="179"/>
      <c r="Y80" s="169"/>
      <c r="Z80" s="178"/>
      <c r="AA80" s="179"/>
      <c r="AB80" s="169"/>
      <c r="AC80" s="178"/>
      <c r="AD80" s="179"/>
      <c r="AE80" s="169"/>
      <c r="AF80" s="178"/>
      <c r="AG80" s="179"/>
      <c r="AH80" s="169"/>
      <c r="AI80" s="178"/>
      <c r="AJ80" s="179"/>
      <c r="AK80" s="169"/>
      <c r="AL80" s="178"/>
      <c r="AM80" s="179"/>
      <c r="AN80" s="169"/>
      <c r="AO80" s="178"/>
      <c r="AP80" s="179"/>
      <c r="AQ80" s="169"/>
      <c r="AR80" s="178"/>
      <c r="AS80" s="179"/>
      <c r="AT80" s="169"/>
      <c r="AU80" s="178"/>
      <c r="AV80" s="179"/>
      <c r="AW80" s="169"/>
      <c r="AX80" s="178"/>
      <c r="AY80" s="179"/>
      <c r="AZ80" s="169"/>
      <c r="BA80" s="178"/>
      <c r="BB80" s="13"/>
      <c r="BC80" s="26"/>
      <c r="BD80" s="27">
        <f t="shared" si="36"/>
        <v>0</v>
      </c>
      <c r="BE80" s="13"/>
      <c r="BF80" s="26"/>
      <c r="BG80" s="27">
        <f t="shared" si="24"/>
        <v>0</v>
      </c>
      <c r="BH80" s="13"/>
      <c r="BI80" s="26">
        <f t="shared" si="35"/>
        <v>0</v>
      </c>
      <c r="BJ80" s="27">
        <f t="shared" si="25"/>
        <v>0</v>
      </c>
      <c r="BL80" s="42"/>
    </row>
    <row r="81" spans="1:64" ht="15" customHeight="1" thickBot="1" x14ac:dyDescent="0.4">
      <c r="A81" s="13"/>
      <c r="B81" s="388" t="s">
        <v>311</v>
      </c>
      <c r="C81" s="387"/>
      <c r="D81" s="387"/>
      <c r="E81" s="387"/>
      <c r="F81" s="387"/>
      <c r="G81" s="387"/>
      <c r="H81" s="387"/>
      <c r="I81" s="387"/>
      <c r="J81" s="387"/>
      <c r="K81" s="387"/>
      <c r="L81" s="348">
        <f>SUM(L82:L91)</f>
        <v>0</v>
      </c>
      <c r="M81" s="20"/>
      <c r="N81" s="348">
        <f t="shared" ref="N81:P81" si="38">SUM(N82:N91)</f>
        <v>0</v>
      </c>
      <c r="O81" s="348">
        <f t="shared" si="38"/>
        <v>0</v>
      </c>
      <c r="P81" s="348">
        <f t="shared" si="38"/>
        <v>0</v>
      </c>
      <c r="Q81" s="395" t="str">
        <f t="shared" si="37"/>
        <v>ok</v>
      </c>
      <c r="R81" s="175">
        <f t="shared" ref="R81:BA81" si="39">SUM(R82:R91)</f>
        <v>0</v>
      </c>
      <c r="S81" s="166">
        <f t="shared" si="39"/>
        <v>0</v>
      </c>
      <c r="T81" s="176">
        <f t="shared" si="39"/>
        <v>0</v>
      </c>
      <c r="U81" s="175">
        <f t="shared" si="39"/>
        <v>0</v>
      </c>
      <c r="V81" s="166">
        <f t="shared" si="39"/>
        <v>0</v>
      </c>
      <c r="W81" s="176">
        <f t="shared" si="39"/>
        <v>0</v>
      </c>
      <c r="X81" s="175">
        <f t="shared" si="39"/>
        <v>0</v>
      </c>
      <c r="Y81" s="166">
        <f t="shared" si="39"/>
        <v>0</v>
      </c>
      <c r="Z81" s="176">
        <f t="shared" si="39"/>
        <v>0</v>
      </c>
      <c r="AA81" s="175">
        <f t="shared" si="39"/>
        <v>0</v>
      </c>
      <c r="AB81" s="166">
        <f t="shared" si="39"/>
        <v>0</v>
      </c>
      <c r="AC81" s="176">
        <f t="shared" si="39"/>
        <v>0</v>
      </c>
      <c r="AD81" s="175">
        <f t="shared" si="39"/>
        <v>0</v>
      </c>
      <c r="AE81" s="166">
        <f t="shared" si="39"/>
        <v>0</v>
      </c>
      <c r="AF81" s="176">
        <f t="shared" si="39"/>
        <v>0</v>
      </c>
      <c r="AG81" s="175">
        <f t="shared" si="39"/>
        <v>0</v>
      </c>
      <c r="AH81" s="166">
        <f t="shared" si="39"/>
        <v>0</v>
      </c>
      <c r="AI81" s="176">
        <f t="shared" si="39"/>
        <v>0</v>
      </c>
      <c r="AJ81" s="175">
        <f t="shared" si="39"/>
        <v>0</v>
      </c>
      <c r="AK81" s="166">
        <f t="shared" si="39"/>
        <v>0</v>
      </c>
      <c r="AL81" s="176">
        <f t="shared" si="39"/>
        <v>0</v>
      </c>
      <c r="AM81" s="175">
        <f t="shared" si="39"/>
        <v>0</v>
      </c>
      <c r="AN81" s="166">
        <f t="shared" si="39"/>
        <v>0</v>
      </c>
      <c r="AO81" s="176">
        <f t="shared" si="39"/>
        <v>0</v>
      </c>
      <c r="AP81" s="175">
        <f t="shared" si="39"/>
        <v>0</v>
      </c>
      <c r="AQ81" s="166">
        <f t="shared" si="39"/>
        <v>0</v>
      </c>
      <c r="AR81" s="176">
        <f t="shared" si="39"/>
        <v>0</v>
      </c>
      <c r="AS81" s="175">
        <f t="shared" si="39"/>
        <v>0</v>
      </c>
      <c r="AT81" s="166">
        <f t="shared" si="39"/>
        <v>0</v>
      </c>
      <c r="AU81" s="176">
        <f t="shared" si="39"/>
        <v>0</v>
      </c>
      <c r="AV81" s="175">
        <f t="shared" si="39"/>
        <v>0</v>
      </c>
      <c r="AW81" s="166">
        <f t="shared" si="39"/>
        <v>0</v>
      </c>
      <c r="AX81" s="176">
        <f t="shared" si="39"/>
        <v>0</v>
      </c>
      <c r="AY81" s="175">
        <f t="shared" si="39"/>
        <v>0</v>
      </c>
      <c r="AZ81" s="166">
        <f t="shared" si="39"/>
        <v>0</v>
      </c>
      <c r="BA81" s="176">
        <f t="shared" si="39"/>
        <v>0</v>
      </c>
      <c r="BB81" s="13"/>
      <c r="BC81" s="21">
        <f>SUM(BC82:BC91)</f>
        <v>0</v>
      </c>
      <c r="BD81" s="22">
        <f t="shared" si="36"/>
        <v>0</v>
      </c>
      <c r="BE81" s="13"/>
      <c r="BF81" s="21">
        <f>SUM(BF82:BF91)</f>
        <v>0</v>
      </c>
      <c r="BG81" s="22">
        <f>IFERROR(BF81/L81,0)</f>
        <v>0</v>
      </c>
      <c r="BH81" s="13"/>
      <c r="BI81" s="21">
        <f>SUM(BI82:BI91)</f>
        <v>0</v>
      </c>
      <c r="BJ81" s="22">
        <f>IFERROR(BI81/L81,0)</f>
        <v>0</v>
      </c>
      <c r="BL81" s="40"/>
    </row>
    <row r="82" spans="1:64" ht="14.5" x14ac:dyDescent="0.35">
      <c r="A82" s="13"/>
      <c r="B82" s="340" t="s">
        <v>489</v>
      </c>
      <c r="C82" s="329"/>
      <c r="D82" s="329"/>
      <c r="E82" s="329"/>
      <c r="F82" s="325"/>
      <c r="G82" s="302"/>
      <c r="H82" s="30"/>
      <c r="I82" s="302"/>
      <c r="J82" s="201"/>
      <c r="K82" s="204"/>
      <c r="L82" s="205">
        <f t="shared" ref="L82:L91" si="40">F82*H82*J82*K82</f>
        <v>0</v>
      </c>
      <c r="M82" s="38"/>
      <c r="N82" s="177"/>
      <c r="O82" s="177"/>
      <c r="P82" s="177"/>
      <c r="Q82" s="395" t="str">
        <f t="shared" si="37"/>
        <v>ok</v>
      </c>
      <c r="R82" s="177"/>
      <c r="S82" s="169"/>
      <c r="T82" s="178"/>
      <c r="U82" s="177"/>
      <c r="V82" s="169"/>
      <c r="W82" s="178"/>
      <c r="X82" s="177"/>
      <c r="Y82" s="169"/>
      <c r="Z82" s="178"/>
      <c r="AA82" s="177"/>
      <c r="AB82" s="169"/>
      <c r="AC82" s="178"/>
      <c r="AD82" s="177"/>
      <c r="AE82" s="169"/>
      <c r="AF82" s="178"/>
      <c r="AG82" s="177"/>
      <c r="AH82" s="169"/>
      <c r="AI82" s="178"/>
      <c r="AJ82" s="177"/>
      <c r="AK82" s="169"/>
      <c r="AL82" s="178"/>
      <c r="AM82" s="177"/>
      <c r="AN82" s="169"/>
      <c r="AO82" s="178"/>
      <c r="AP82" s="177"/>
      <c r="AQ82" s="169"/>
      <c r="AR82" s="178"/>
      <c r="AS82" s="177"/>
      <c r="AT82" s="169"/>
      <c r="AU82" s="178"/>
      <c r="AV82" s="177"/>
      <c r="AW82" s="169"/>
      <c r="AX82" s="178"/>
      <c r="AY82" s="177"/>
      <c r="AZ82" s="169"/>
      <c r="BA82" s="178"/>
      <c r="BB82" s="13"/>
      <c r="BC82" s="26"/>
      <c r="BD82" s="27">
        <f t="shared" si="36"/>
        <v>0</v>
      </c>
      <c r="BE82" s="13"/>
      <c r="BF82" s="26"/>
      <c r="BG82" s="27">
        <f t="shared" ref="BG82:BG91" si="41">IFERROR(BF82/L82,0)</f>
        <v>0</v>
      </c>
      <c r="BH82" s="13"/>
      <c r="BI82" s="26">
        <f t="shared" ref="BI82:BI91" si="42">BC82+BF82</f>
        <v>0</v>
      </c>
      <c r="BJ82" s="27">
        <f t="shared" ref="BJ82:BJ91" si="43">IFERROR(BI82/L82,0)</f>
        <v>0</v>
      </c>
      <c r="BL82" s="43"/>
    </row>
    <row r="83" spans="1:64" ht="14.5" x14ac:dyDescent="0.35">
      <c r="A83" s="13"/>
      <c r="B83" s="340" t="s">
        <v>490</v>
      </c>
      <c r="C83" s="328"/>
      <c r="D83" s="329"/>
      <c r="E83" s="328"/>
      <c r="F83" s="326"/>
      <c r="G83" s="303"/>
      <c r="H83" s="307"/>
      <c r="I83" s="303"/>
      <c r="J83" s="309"/>
      <c r="K83" s="305"/>
      <c r="L83" s="205">
        <f t="shared" si="40"/>
        <v>0</v>
      </c>
      <c r="M83" s="13"/>
      <c r="N83" s="177"/>
      <c r="O83" s="177"/>
      <c r="P83" s="177"/>
      <c r="Q83" s="395" t="str">
        <f t="shared" si="37"/>
        <v>ok</v>
      </c>
      <c r="R83" s="177"/>
      <c r="S83" s="169"/>
      <c r="T83" s="178"/>
      <c r="U83" s="177"/>
      <c r="V83" s="169"/>
      <c r="W83" s="178"/>
      <c r="X83" s="177"/>
      <c r="Y83" s="169"/>
      <c r="Z83" s="178"/>
      <c r="AA83" s="177"/>
      <c r="AB83" s="169"/>
      <c r="AC83" s="178"/>
      <c r="AD83" s="177"/>
      <c r="AE83" s="169"/>
      <c r="AF83" s="178"/>
      <c r="AG83" s="177"/>
      <c r="AH83" s="169"/>
      <c r="AI83" s="178"/>
      <c r="AJ83" s="177"/>
      <c r="AK83" s="169"/>
      <c r="AL83" s="178"/>
      <c r="AM83" s="177"/>
      <c r="AN83" s="169"/>
      <c r="AO83" s="178"/>
      <c r="AP83" s="177"/>
      <c r="AQ83" s="169"/>
      <c r="AR83" s="178"/>
      <c r="AS83" s="177"/>
      <c r="AT83" s="169"/>
      <c r="AU83" s="178"/>
      <c r="AV83" s="177"/>
      <c r="AW83" s="169"/>
      <c r="AX83" s="178"/>
      <c r="AY83" s="177"/>
      <c r="AZ83" s="169"/>
      <c r="BA83" s="178"/>
      <c r="BB83" s="13"/>
      <c r="BC83" s="26"/>
      <c r="BD83" s="27">
        <f t="shared" si="36"/>
        <v>0</v>
      </c>
      <c r="BE83" s="13"/>
      <c r="BF83" s="26"/>
      <c r="BG83" s="27">
        <f t="shared" si="41"/>
        <v>0</v>
      </c>
      <c r="BH83" s="13"/>
      <c r="BI83" s="26">
        <f t="shared" si="42"/>
        <v>0</v>
      </c>
      <c r="BJ83" s="27">
        <f t="shared" si="43"/>
        <v>0</v>
      </c>
      <c r="BL83" s="57"/>
    </row>
    <row r="84" spans="1:64" ht="14.5" outlineLevel="1" x14ac:dyDescent="0.35">
      <c r="A84" s="13"/>
      <c r="B84" s="340" t="s">
        <v>491</v>
      </c>
      <c r="C84" s="334"/>
      <c r="D84" s="329"/>
      <c r="E84" s="334"/>
      <c r="F84" s="335"/>
      <c r="G84" s="336"/>
      <c r="H84" s="337"/>
      <c r="I84" s="336"/>
      <c r="J84" s="338"/>
      <c r="K84" s="339"/>
      <c r="L84" s="205">
        <f t="shared" si="40"/>
        <v>0</v>
      </c>
      <c r="M84" s="13"/>
      <c r="N84" s="177"/>
      <c r="O84" s="177"/>
      <c r="P84" s="177"/>
      <c r="Q84" s="395" t="str">
        <f t="shared" si="37"/>
        <v>ok</v>
      </c>
      <c r="R84" s="177"/>
      <c r="S84" s="169"/>
      <c r="T84" s="178"/>
      <c r="U84" s="177"/>
      <c r="V84" s="169"/>
      <c r="W84" s="178"/>
      <c r="X84" s="177"/>
      <c r="Y84" s="169"/>
      <c r="Z84" s="178"/>
      <c r="AA84" s="177"/>
      <c r="AB84" s="169"/>
      <c r="AC84" s="178"/>
      <c r="AD84" s="177"/>
      <c r="AE84" s="169"/>
      <c r="AF84" s="178"/>
      <c r="AG84" s="177"/>
      <c r="AH84" s="169"/>
      <c r="AI84" s="178"/>
      <c r="AJ84" s="177"/>
      <c r="AK84" s="169"/>
      <c r="AL84" s="178"/>
      <c r="AM84" s="177"/>
      <c r="AN84" s="169"/>
      <c r="AO84" s="178"/>
      <c r="AP84" s="177"/>
      <c r="AQ84" s="169"/>
      <c r="AR84" s="178"/>
      <c r="AS84" s="177"/>
      <c r="AT84" s="169"/>
      <c r="AU84" s="178"/>
      <c r="AV84" s="177"/>
      <c r="AW84" s="169"/>
      <c r="AX84" s="178"/>
      <c r="AY84" s="177"/>
      <c r="AZ84" s="169"/>
      <c r="BA84" s="178"/>
      <c r="BB84" s="13"/>
      <c r="BC84" s="26"/>
      <c r="BD84" s="27">
        <f t="shared" si="36"/>
        <v>0</v>
      </c>
      <c r="BE84" s="13"/>
      <c r="BF84" s="26"/>
      <c r="BG84" s="27">
        <f t="shared" si="41"/>
        <v>0</v>
      </c>
      <c r="BH84" s="13"/>
      <c r="BI84" s="26">
        <f t="shared" si="42"/>
        <v>0</v>
      </c>
      <c r="BJ84" s="27">
        <f t="shared" si="43"/>
        <v>0</v>
      </c>
      <c r="BL84" s="57"/>
    </row>
    <row r="85" spans="1:64" ht="14.5" outlineLevel="1" x14ac:dyDescent="0.35">
      <c r="A85" s="13"/>
      <c r="B85" s="340" t="s">
        <v>492</v>
      </c>
      <c r="C85" s="267"/>
      <c r="D85" s="329"/>
      <c r="E85" s="267"/>
      <c r="F85" s="319"/>
      <c r="G85" s="23"/>
      <c r="H85" s="30"/>
      <c r="I85" s="23"/>
      <c r="J85" s="201"/>
      <c r="K85" s="24"/>
      <c r="L85" s="205">
        <f t="shared" si="40"/>
        <v>0</v>
      </c>
      <c r="M85" s="13"/>
      <c r="N85" s="177"/>
      <c r="O85" s="177"/>
      <c r="P85" s="177"/>
      <c r="Q85" s="395" t="str">
        <f t="shared" si="37"/>
        <v>ok</v>
      </c>
      <c r="R85" s="177"/>
      <c r="S85" s="169"/>
      <c r="T85" s="178"/>
      <c r="U85" s="177"/>
      <c r="V85" s="169"/>
      <c r="W85" s="178"/>
      <c r="X85" s="177"/>
      <c r="Y85" s="169"/>
      <c r="Z85" s="178"/>
      <c r="AA85" s="177"/>
      <c r="AB85" s="169"/>
      <c r="AC85" s="178"/>
      <c r="AD85" s="177"/>
      <c r="AE85" s="169"/>
      <c r="AF85" s="178"/>
      <c r="AG85" s="177"/>
      <c r="AH85" s="169"/>
      <c r="AI85" s="178"/>
      <c r="AJ85" s="177"/>
      <c r="AK85" s="169"/>
      <c r="AL85" s="178"/>
      <c r="AM85" s="177"/>
      <c r="AN85" s="169"/>
      <c r="AO85" s="178"/>
      <c r="AP85" s="177"/>
      <c r="AQ85" s="169"/>
      <c r="AR85" s="178"/>
      <c r="AS85" s="177"/>
      <c r="AT85" s="169"/>
      <c r="AU85" s="178"/>
      <c r="AV85" s="177"/>
      <c r="AW85" s="169"/>
      <c r="AX85" s="178"/>
      <c r="AY85" s="177"/>
      <c r="AZ85" s="169"/>
      <c r="BA85" s="178"/>
      <c r="BB85" s="13"/>
      <c r="BC85" s="26"/>
      <c r="BD85" s="27">
        <f t="shared" si="36"/>
        <v>0</v>
      </c>
      <c r="BE85" s="13"/>
      <c r="BF85" s="26"/>
      <c r="BG85" s="27">
        <f t="shared" si="41"/>
        <v>0</v>
      </c>
      <c r="BH85" s="13"/>
      <c r="BI85" s="26">
        <f t="shared" si="42"/>
        <v>0</v>
      </c>
      <c r="BJ85" s="27">
        <f t="shared" si="43"/>
        <v>0</v>
      </c>
      <c r="BL85" s="43"/>
    </row>
    <row r="86" spans="1:64" ht="14.5" outlineLevel="1" x14ac:dyDescent="0.35">
      <c r="A86" s="13"/>
      <c r="B86" s="340" t="s">
        <v>493</v>
      </c>
      <c r="C86" s="267"/>
      <c r="D86" s="329"/>
      <c r="E86" s="267"/>
      <c r="F86" s="319"/>
      <c r="G86" s="23"/>
      <c r="H86" s="30"/>
      <c r="I86" s="23"/>
      <c r="J86" s="201"/>
      <c r="K86" s="24"/>
      <c r="L86" s="205">
        <f t="shared" si="40"/>
        <v>0</v>
      </c>
      <c r="M86" s="13"/>
      <c r="N86" s="177"/>
      <c r="O86" s="177"/>
      <c r="P86" s="177"/>
      <c r="Q86" s="395" t="str">
        <f t="shared" si="37"/>
        <v>ok</v>
      </c>
      <c r="R86" s="177"/>
      <c r="S86" s="169"/>
      <c r="T86" s="178"/>
      <c r="U86" s="177"/>
      <c r="V86" s="169"/>
      <c r="W86" s="178"/>
      <c r="X86" s="177"/>
      <c r="Y86" s="169"/>
      <c r="Z86" s="178"/>
      <c r="AA86" s="177"/>
      <c r="AB86" s="169"/>
      <c r="AC86" s="178"/>
      <c r="AD86" s="177"/>
      <c r="AE86" s="169"/>
      <c r="AF86" s="178"/>
      <c r="AG86" s="177"/>
      <c r="AH86" s="169"/>
      <c r="AI86" s="178"/>
      <c r="AJ86" s="177"/>
      <c r="AK86" s="169"/>
      <c r="AL86" s="178"/>
      <c r="AM86" s="177"/>
      <c r="AN86" s="169"/>
      <c r="AO86" s="178"/>
      <c r="AP86" s="177"/>
      <c r="AQ86" s="169"/>
      <c r="AR86" s="178"/>
      <c r="AS86" s="177"/>
      <c r="AT86" s="169"/>
      <c r="AU86" s="178"/>
      <c r="AV86" s="177"/>
      <c r="AW86" s="169"/>
      <c r="AX86" s="178"/>
      <c r="AY86" s="177"/>
      <c r="AZ86" s="169"/>
      <c r="BA86" s="178"/>
      <c r="BB86" s="13"/>
      <c r="BC86" s="26"/>
      <c r="BD86" s="27">
        <f t="shared" si="36"/>
        <v>0</v>
      </c>
      <c r="BE86" s="13"/>
      <c r="BF86" s="26"/>
      <c r="BG86" s="27">
        <f t="shared" si="41"/>
        <v>0</v>
      </c>
      <c r="BH86" s="13"/>
      <c r="BI86" s="26">
        <f t="shared" si="42"/>
        <v>0</v>
      </c>
      <c r="BJ86" s="27">
        <f t="shared" si="43"/>
        <v>0</v>
      </c>
      <c r="BL86" s="43"/>
    </row>
    <row r="87" spans="1:64" ht="14.5" outlineLevel="1" x14ac:dyDescent="0.35">
      <c r="A87" s="13"/>
      <c r="B87" s="340" t="s">
        <v>494</v>
      </c>
      <c r="C87" s="267"/>
      <c r="D87" s="329"/>
      <c r="E87" s="267"/>
      <c r="F87" s="319"/>
      <c r="G87" s="23"/>
      <c r="H87" s="30"/>
      <c r="I87" s="23"/>
      <c r="J87" s="201"/>
      <c r="K87" s="24"/>
      <c r="L87" s="205">
        <f t="shared" si="40"/>
        <v>0</v>
      </c>
      <c r="M87" s="13"/>
      <c r="N87" s="177"/>
      <c r="O87" s="177"/>
      <c r="P87" s="177"/>
      <c r="Q87" s="395" t="str">
        <f t="shared" si="37"/>
        <v>ok</v>
      </c>
      <c r="R87" s="177"/>
      <c r="S87" s="169"/>
      <c r="T87" s="178"/>
      <c r="U87" s="177"/>
      <c r="V87" s="169"/>
      <c r="W87" s="178"/>
      <c r="X87" s="177"/>
      <c r="Y87" s="169"/>
      <c r="Z87" s="178"/>
      <c r="AA87" s="177"/>
      <c r="AB87" s="169"/>
      <c r="AC87" s="178"/>
      <c r="AD87" s="177"/>
      <c r="AE87" s="169"/>
      <c r="AF87" s="178"/>
      <c r="AG87" s="177"/>
      <c r="AH87" s="169"/>
      <c r="AI87" s="178"/>
      <c r="AJ87" s="177"/>
      <c r="AK87" s="169"/>
      <c r="AL87" s="178"/>
      <c r="AM87" s="177"/>
      <c r="AN87" s="169"/>
      <c r="AO87" s="178"/>
      <c r="AP87" s="177"/>
      <c r="AQ87" s="169"/>
      <c r="AR87" s="178"/>
      <c r="AS87" s="177"/>
      <c r="AT87" s="169"/>
      <c r="AU87" s="178"/>
      <c r="AV87" s="177"/>
      <c r="AW87" s="169"/>
      <c r="AX87" s="178"/>
      <c r="AY87" s="177"/>
      <c r="AZ87" s="169"/>
      <c r="BA87" s="178"/>
      <c r="BB87" s="13"/>
      <c r="BC87" s="26"/>
      <c r="BD87" s="27">
        <f t="shared" si="36"/>
        <v>0</v>
      </c>
      <c r="BE87" s="13"/>
      <c r="BF87" s="26"/>
      <c r="BG87" s="27">
        <f t="shared" si="41"/>
        <v>0</v>
      </c>
      <c r="BH87" s="13"/>
      <c r="BI87" s="26">
        <f t="shared" si="42"/>
        <v>0</v>
      </c>
      <c r="BJ87" s="27">
        <f t="shared" si="43"/>
        <v>0</v>
      </c>
      <c r="BL87" s="57"/>
    </row>
    <row r="88" spans="1:64" ht="14.5" outlineLevel="1" x14ac:dyDescent="0.35">
      <c r="A88" s="13"/>
      <c r="B88" s="340" t="s">
        <v>495</v>
      </c>
      <c r="C88" s="267"/>
      <c r="D88" s="329"/>
      <c r="E88" s="267"/>
      <c r="F88" s="319"/>
      <c r="G88" s="23"/>
      <c r="H88" s="30"/>
      <c r="I88" s="23"/>
      <c r="J88" s="201"/>
      <c r="K88" s="24"/>
      <c r="L88" s="205">
        <f t="shared" si="40"/>
        <v>0</v>
      </c>
      <c r="M88" s="13"/>
      <c r="N88" s="177"/>
      <c r="O88" s="177"/>
      <c r="P88" s="177"/>
      <c r="Q88" s="395" t="str">
        <f t="shared" si="37"/>
        <v>ok</v>
      </c>
      <c r="R88" s="177"/>
      <c r="S88" s="169"/>
      <c r="T88" s="178"/>
      <c r="U88" s="177"/>
      <c r="V88" s="169"/>
      <c r="W88" s="178"/>
      <c r="X88" s="177"/>
      <c r="Y88" s="169"/>
      <c r="Z88" s="178"/>
      <c r="AA88" s="177"/>
      <c r="AB88" s="169"/>
      <c r="AC88" s="178"/>
      <c r="AD88" s="177"/>
      <c r="AE88" s="169"/>
      <c r="AF88" s="178"/>
      <c r="AG88" s="177"/>
      <c r="AH88" s="169"/>
      <c r="AI88" s="178"/>
      <c r="AJ88" s="177"/>
      <c r="AK88" s="169"/>
      <c r="AL88" s="178"/>
      <c r="AM88" s="177"/>
      <c r="AN88" s="169"/>
      <c r="AO88" s="178"/>
      <c r="AP88" s="177"/>
      <c r="AQ88" s="169"/>
      <c r="AR88" s="178"/>
      <c r="AS88" s="177"/>
      <c r="AT88" s="169"/>
      <c r="AU88" s="178"/>
      <c r="AV88" s="177"/>
      <c r="AW88" s="169"/>
      <c r="AX88" s="178"/>
      <c r="AY88" s="177"/>
      <c r="AZ88" s="169"/>
      <c r="BA88" s="178"/>
      <c r="BB88" s="13"/>
      <c r="BC88" s="26"/>
      <c r="BD88" s="27">
        <f t="shared" si="36"/>
        <v>0</v>
      </c>
      <c r="BE88" s="13"/>
      <c r="BF88" s="26"/>
      <c r="BG88" s="27">
        <f t="shared" si="41"/>
        <v>0</v>
      </c>
      <c r="BH88" s="13"/>
      <c r="BI88" s="26">
        <f t="shared" si="42"/>
        <v>0</v>
      </c>
      <c r="BJ88" s="27">
        <f t="shared" si="43"/>
        <v>0</v>
      </c>
      <c r="BL88" s="57"/>
    </row>
    <row r="89" spans="1:64" ht="14.5" outlineLevel="1" x14ac:dyDescent="0.35">
      <c r="A89" s="13"/>
      <c r="B89" s="340" t="s">
        <v>496</v>
      </c>
      <c r="C89" s="267"/>
      <c r="D89" s="329"/>
      <c r="E89" s="267"/>
      <c r="F89" s="319"/>
      <c r="G89" s="23"/>
      <c r="H89" s="30"/>
      <c r="I89" s="23"/>
      <c r="J89" s="201"/>
      <c r="K89" s="24"/>
      <c r="L89" s="205">
        <f t="shared" si="40"/>
        <v>0</v>
      </c>
      <c r="M89" s="13"/>
      <c r="N89" s="177"/>
      <c r="O89" s="177"/>
      <c r="P89" s="177"/>
      <c r="Q89" s="395" t="str">
        <f t="shared" si="37"/>
        <v>ok</v>
      </c>
      <c r="R89" s="177"/>
      <c r="S89" s="169"/>
      <c r="T89" s="178"/>
      <c r="U89" s="177"/>
      <c r="V89" s="169"/>
      <c r="W89" s="178"/>
      <c r="X89" s="177"/>
      <c r="Y89" s="169"/>
      <c r="Z89" s="178"/>
      <c r="AA89" s="177"/>
      <c r="AB89" s="169"/>
      <c r="AC89" s="178"/>
      <c r="AD89" s="177"/>
      <c r="AE89" s="169"/>
      <c r="AF89" s="178"/>
      <c r="AG89" s="177"/>
      <c r="AH89" s="169"/>
      <c r="AI89" s="178"/>
      <c r="AJ89" s="177"/>
      <c r="AK89" s="169"/>
      <c r="AL89" s="178"/>
      <c r="AM89" s="177"/>
      <c r="AN89" s="169"/>
      <c r="AO89" s="178"/>
      <c r="AP89" s="177"/>
      <c r="AQ89" s="169"/>
      <c r="AR89" s="178"/>
      <c r="AS89" s="177"/>
      <c r="AT89" s="169"/>
      <c r="AU89" s="178"/>
      <c r="AV89" s="177"/>
      <c r="AW89" s="169"/>
      <c r="AX89" s="178"/>
      <c r="AY89" s="177"/>
      <c r="AZ89" s="169"/>
      <c r="BA89" s="178"/>
      <c r="BB89" s="13"/>
      <c r="BC89" s="26"/>
      <c r="BD89" s="27">
        <f t="shared" si="36"/>
        <v>0</v>
      </c>
      <c r="BE89" s="13"/>
      <c r="BF89" s="26"/>
      <c r="BG89" s="27">
        <f t="shared" si="41"/>
        <v>0</v>
      </c>
      <c r="BH89" s="13"/>
      <c r="BI89" s="26">
        <f t="shared" si="42"/>
        <v>0</v>
      </c>
      <c r="BJ89" s="27">
        <f t="shared" si="43"/>
        <v>0</v>
      </c>
      <c r="BL89" s="43"/>
    </row>
    <row r="90" spans="1:64" ht="14.5" outlineLevel="1" x14ac:dyDescent="0.35">
      <c r="A90" s="13"/>
      <c r="B90" s="340" t="s">
        <v>497</v>
      </c>
      <c r="C90" s="267"/>
      <c r="D90" s="329"/>
      <c r="E90" s="267"/>
      <c r="F90" s="319"/>
      <c r="G90" s="23"/>
      <c r="H90" s="30"/>
      <c r="I90" s="23"/>
      <c r="J90" s="201"/>
      <c r="K90" s="24"/>
      <c r="L90" s="205">
        <f t="shared" si="40"/>
        <v>0</v>
      </c>
      <c r="M90" s="13"/>
      <c r="N90" s="177"/>
      <c r="O90" s="177"/>
      <c r="P90" s="177"/>
      <c r="Q90" s="395" t="str">
        <f t="shared" si="37"/>
        <v>ok</v>
      </c>
      <c r="R90" s="177"/>
      <c r="S90" s="169"/>
      <c r="T90" s="178"/>
      <c r="U90" s="177"/>
      <c r="V90" s="169"/>
      <c r="W90" s="178"/>
      <c r="X90" s="177"/>
      <c r="Y90" s="169"/>
      <c r="Z90" s="178"/>
      <c r="AA90" s="177"/>
      <c r="AB90" s="169"/>
      <c r="AC90" s="178"/>
      <c r="AD90" s="177"/>
      <c r="AE90" s="169"/>
      <c r="AF90" s="178"/>
      <c r="AG90" s="177"/>
      <c r="AH90" s="169"/>
      <c r="AI90" s="178"/>
      <c r="AJ90" s="177"/>
      <c r="AK90" s="169"/>
      <c r="AL90" s="178"/>
      <c r="AM90" s="177"/>
      <c r="AN90" s="169"/>
      <c r="AO90" s="178"/>
      <c r="AP90" s="177"/>
      <c r="AQ90" s="169"/>
      <c r="AR90" s="178"/>
      <c r="AS90" s="177"/>
      <c r="AT90" s="169"/>
      <c r="AU90" s="178"/>
      <c r="AV90" s="177"/>
      <c r="AW90" s="169"/>
      <c r="AX90" s="178"/>
      <c r="AY90" s="177"/>
      <c r="AZ90" s="169"/>
      <c r="BA90" s="178"/>
      <c r="BB90" s="13"/>
      <c r="BC90" s="26"/>
      <c r="BD90" s="27">
        <f t="shared" si="36"/>
        <v>0</v>
      </c>
      <c r="BE90" s="13"/>
      <c r="BF90" s="26"/>
      <c r="BG90" s="27">
        <f t="shared" si="41"/>
        <v>0</v>
      </c>
      <c r="BH90" s="13"/>
      <c r="BI90" s="26">
        <f t="shared" si="42"/>
        <v>0</v>
      </c>
      <c r="BJ90" s="27">
        <f t="shared" si="43"/>
        <v>0</v>
      </c>
      <c r="BL90" s="43"/>
    </row>
    <row r="91" spans="1:64" outlineLevel="1" thickBot="1" x14ac:dyDescent="0.4">
      <c r="A91" s="13"/>
      <c r="B91" s="340" t="s">
        <v>498</v>
      </c>
      <c r="C91" s="328"/>
      <c r="D91" s="329"/>
      <c r="E91" s="328"/>
      <c r="F91" s="326"/>
      <c r="G91" s="303"/>
      <c r="H91" s="307"/>
      <c r="I91" s="303"/>
      <c r="J91" s="309"/>
      <c r="K91" s="305"/>
      <c r="L91" s="205">
        <f t="shared" si="40"/>
        <v>0</v>
      </c>
      <c r="M91" s="13"/>
      <c r="N91" s="177"/>
      <c r="O91" s="177"/>
      <c r="P91" s="177"/>
      <c r="Q91" s="395" t="str">
        <f t="shared" si="37"/>
        <v>ok</v>
      </c>
      <c r="R91" s="177"/>
      <c r="S91" s="169"/>
      <c r="T91" s="178"/>
      <c r="U91" s="177"/>
      <c r="V91" s="169"/>
      <c r="W91" s="178"/>
      <c r="X91" s="177"/>
      <c r="Y91" s="169"/>
      <c r="Z91" s="178"/>
      <c r="AA91" s="177"/>
      <c r="AB91" s="169"/>
      <c r="AC91" s="178"/>
      <c r="AD91" s="177"/>
      <c r="AE91" s="169"/>
      <c r="AF91" s="178"/>
      <c r="AG91" s="177"/>
      <c r="AH91" s="169"/>
      <c r="AI91" s="178"/>
      <c r="AJ91" s="177"/>
      <c r="AK91" s="169"/>
      <c r="AL91" s="178"/>
      <c r="AM91" s="177"/>
      <c r="AN91" s="169"/>
      <c r="AO91" s="178"/>
      <c r="AP91" s="177"/>
      <c r="AQ91" s="169"/>
      <c r="AR91" s="178"/>
      <c r="AS91" s="177"/>
      <c r="AT91" s="169"/>
      <c r="AU91" s="178"/>
      <c r="AV91" s="177"/>
      <c r="AW91" s="169"/>
      <c r="AX91" s="178"/>
      <c r="AY91" s="177"/>
      <c r="AZ91" s="169"/>
      <c r="BA91" s="178"/>
      <c r="BB91" s="13"/>
      <c r="BC91" s="26"/>
      <c r="BD91" s="27">
        <f t="shared" si="36"/>
        <v>0</v>
      </c>
      <c r="BE91" s="13"/>
      <c r="BF91" s="26"/>
      <c r="BG91" s="27">
        <f t="shared" si="41"/>
        <v>0</v>
      </c>
      <c r="BH91" s="13"/>
      <c r="BI91" s="26">
        <f t="shared" si="42"/>
        <v>0</v>
      </c>
      <c r="BJ91" s="27">
        <f t="shared" si="43"/>
        <v>0</v>
      </c>
      <c r="BL91" s="57"/>
    </row>
    <row r="92" spans="1:64" ht="15" customHeight="1" thickBot="1" x14ac:dyDescent="0.4">
      <c r="A92" s="13"/>
      <c r="B92" s="388" t="s">
        <v>312</v>
      </c>
      <c r="C92" s="387"/>
      <c r="D92" s="387"/>
      <c r="E92" s="387"/>
      <c r="F92" s="387"/>
      <c r="G92" s="387"/>
      <c r="H92" s="387"/>
      <c r="I92" s="387"/>
      <c r="J92" s="387"/>
      <c r="K92" s="387"/>
      <c r="L92" s="348">
        <f>SUM(L93:L102)</f>
        <v>0</v>
      </c>
      <c r="M92" s="20"/>
      <c r="N92" s="348">
        <f t="shared" ref="N92:P92" si="44">SUM(N93:N102)</f>
        <v>0</v>
      </c>
      <c r="O92" s="348">
        <f t="shared" si="44"/>
        <v>0</v>
      </c>
      <c r="P92" s="348">
        <f t="shared" si="44"/>
        <v>0</v>
      </c>
      <c r="Q92" s="395" t="str">
        <f t="shared" si="37"/>
        <v>ok</v>
      </c>
      <c r="R92" s="175">
        <f t="shared" ref="R92:BA92" si="45">SUM(R93:R102)</f>
        <v>0</v>
      </c>
      <c r="S92" s="166">
        <f t="shared" si="45"/>
        <v>0</v>
      </c>
      <c r="T92" s="176">
        <f t="shared" si="45"/>
        <v>0</v>
      </c>
      <c r="U92" s="175">
        <f t="shared" si="45"/>
        <v>0</v>
      </c>
      <c r="V92" s="166">
        <f t="shared" si="45"/>
        <v>0</v>
      </c>
      <c r="W92" s="176">
        <f t="shared" si="45"/>
        <v>0</v>
      </c>
      <c r="X92" s="175">
        <f t="shared" si="45"/>
        <v>0</v>
      </c>
      <c r="Y92" s="166">
        <f t="shared" si="45"/>
        <v>0</v>
      </c>
      <c r="Z92" s="176">
        <f t="shared" si="45"/>
        <v>0</v>
      </c>
      <c r="AA92" s="175">
        <f t="shared" si="45"/>
        <v>0</v>
      </c>
      <c r="AB92" s="166">
        <f t="shared" si="45"/>
        <v>0</v>
      </c>
      <c r="AC92" s="176">
        <f t="shared" si="45"/>
        <v>0</v>
      </c>
      <c r="AD92" s="175">
        <f t="shared" si="45"/>
        <v>0</v>
      </c>
      <c r="AE92" s="166">
        <f t="shared" si="45"/>
        <v>0</v>
      </c>
      <c r="AF92" s="176">
        <f t="shared" si="45"/>
        <v>0</v>
      </c>
      <c r="AG92" s="175">
        <f t="shared" si="45"/>
        <v>0</v>
      </c>
      <c r="AH92" s="166">
        <f t="shared" si="45"/>
        <v>0</v>
      </c>
      <c r="AI92" s="176">
        <f t="shared" si="45"/>
        <v>0</v>
      </c>
      <c r="AJ92" s="175">
        <f t="shared" si="45"/>
        <v>0</v>
      </c>
      <c r="AK92" s="166">
        <f t="shared" si="45"/>
        <v>0</v>
      </c>
      <c r="AL92" s="176">
        <f t="shared" si="45"/>
        <v>0</v>
      </c>
      <c r="AM92" s="175">
        <f t="shared" si="45"/>
        <v>0</v>
      </c>
      <c r="AN92" s="166">
        <f t="shared" si="45"/>
        <v>0</v>
      </c>
      <c r="AO92" s="176">
        <f t="shared" si="45"/>
        <v>0</v>
      </c>
      <c r="AP92" s="175">
        <f t="shared" si="45"/>
        <v>0</v>
      </c>
      <c r="AQ92" s="166">
        <f t="shared" si="45"/>
        <v>0</v>
      </c>
      <c r="AR92" s="176">
        <f t="shared" si="45"/>
        <v>0</v>
      </c>
      <c r="AS92" s="175">
        <f t="shared" si="45"/>
        <v>0</v>
      </c>
      <c r="AT92" s="166">
        <f t="shared" si="45"/>
        <v>0</v>
      </c>
      <c r="AU92" s="176">
        <f t="shared" si="45"/>
        <v>0</v>
      </c>
      <c r="AV92" s="175">
        <f t="shared" si="45"/>
        <v>0</v>
      </c>
      <c r="AW92" s="166">
        <f t="shared" si="45"/>
        <v>0</v>
      </c>
      <c r="AX92" s="176">
        <f t="shared" si="45"/>
        <v>0</v>
      </c>
      <c r="AY92" s="175">
        <f t="shared" si="45"/>
        <v>0</v>
      </c>
      <c r="AZ92" s="166">
        <f t="shared" si="45"/>
        <v>0</v>
      </c>
      <c r="BA92" s="176">
        <f t="shared" si="45"/>
        <v>0</v>
      </c>
      <c r="BB92" s="13"/>
      <c r="BC92" s="21">
        <f>SUM(BC93:BC102)</f>
        <v>0</v>
      </c>
      <c r="BD92" s="22">
        <f t="shared" si="36"/>
        <v>0</v>
      </c>
      <c r="BE92" s="13"/>
      <c r="BF92" s="21">
        <f>SUM(BF93:BF102)</f>
        <v>0</v>
      </c>
      <c r="BG92" s="22">
        <f>IFERROR(BF92/L92,0)</f>
        <v>0</v>
      </c>
      <c r="BH92" s="13"/>
      <c r="BI92" s="21">
        <f>SUM(BI93:BI102)</f>
        <v>0</v>
      </c>
      <c r="BJ92" s="22">
        <f>IFERROR(BI92/L92,0)</f>
        <v>0</v>
      </c>
      <c r="BL92" s="40"/>
    </row>
    <row r="93" spans="1:64" ht="14.5" x14ac:dyDescent="0.35">
      <c r="A93" s="13"/>
      <c r="B93" s="340" t="s">
        <v>499</v>
      </c>
      <c r="C93" s="329"/>
      <c r="D93" s="329"/>
      <c r="E93" s="329"/>
      <c r="F93" s="325"/>
      <c r="G93" s="302"/>
      <c r="H93" s="302"/>
      <c r="I93" s="302"/>
      <c r="J93" s="201"/>
      <c r="K93" s="332"/>
      <c r="L93" s="205">
        <f t="shared" ref="L93:L102" si="46">F93*H93*J93*K93</f>
        <v>0</v>
      </c>
      <c r="M93" s="13"/>
      <c r="N93" s="179"/>
      <c r="O93" s="179"/>
      <c r="P93" s="179"/>
      <c r="Q93" s="395" t="str">
        <f t="shared" si="37"/>
        <v>ok</v>
      </c>
      <c r="R93" s="179"/>
      <c r="S93" s="168"/>
      <c r="T93" s="180"/>
      <c r="U93" s="179"/>
      <c r="V93" s="168"/>
      <c r="W93" s="180"/>
      <c r="X93" s="179"/>
      <c r="Y93" s="168"/>
      <c r="Z93" s="180"/>
      <c r="AA93" s="179"/>
      <c r="AB93" s="168"/>
      <c r="AC93" s="180"/>
      <c r="AD93" s="179"/>
      <c r="AE93" s="168"/>
      <c r="AF93" s="180"/>
      <c r="AG93" s="179"/>
      <c r="AH93" s="168"/>
      <c r="AI93" s="180"/>
      <c r="AJ93" s="179"/>
      <c r="AK93" s="168"/>
      <c r="AL93" s="180"/>
      <c r="AM93" s="179"/>
      <c r="AN93" s="168"/>
      <c r="AO93" s="180"/>
      <c r="AP93" s="179"/>
      <c r="AQ93" s="168"/>
      <c r="AR93" s="180"/>
      <c r="AS93" s="179"/>
      <c r="AT93" s="168"/>
      <c r="AU93" s="180"/>
      <c r="AV93" s="179"/>
      <c r="AW93" s="168"/>
      <c r="AX93" s="180"/>
      <c r="AY93" s="179"/>
      <c r="AZ93" s="168"/>
      <c r="BA93" s="180"/>
      <c r="BB93" s="13"/>
      <c r="BC93" s="26"/>
      <c r="BD93" s="27">
        <f t="shared" si="36"/>
        <v>0</v>
      </c>
      <c r="BE93" s="13"/>
      <c r="BF93" s="26"/>
      <c r="BG93" s="27">
        <f t="shared" ref="BG93:BG102" si="47">IFERROR(BF93/L93,0)</f>
        <v>0</v>
      </c>
      <c r="BH93" s="13"/>
      <c r="BI93" s="26">
        <f t="shared" ref="BI93:BI102" si="48">BC93+BF93</f>
        <v>0</v>
      </c>
      <c r="BJ93" s="27">
        <f t="shared" ref="BJ93:BJ102" si="49">IFERROR(BI93/L93,0)</f>
        <v>0</v>
      </c>
      <c r="BL93" s="43"/>
    </row>
    <row r="94" spans="1:64" ht="14.5" x14ac:dyDescent="0.35">
      <c r="A94" s="13"/>
      <c r="B94" s="340" t="s">
        <v>500</v>
      </c>
      <c r="C94" s="329"/>
      <c r="D94" s="329"/>
      <c r="E94" s="329"/>
      <c r="F94" s="325"/>
      <c r="G94" s="302"/>
      <c r="H94" s="302"/>
      <c r="I94" s="302"/>
      <c r="J94" s="201"/>
      <c r="K94" s="332"/>
      <c r="L94" s="205">
        <f t="shared" si="46"/>
        <v>0</v>
      </c>
      <c r="M94" s="13"/>
      <c r="N94" s="179"/>
      <c r="O94" s="179"/>
      <c r="P94" s="179"/>
      <c r="Q94" s="395" t="str">
        <f t="shared" si="37"/>
        <v>ok</v>
      </c>
      <c r="R94" s="179"/>
      <c r="S94" s="168"/>
      <c r="T94" s="180"/>
      <c r="U94" s="179"/>
      <c r="V94" s="168"/>
      <c r="W94" s="180"/>
      <c r="X94" s="179"/>
      <c r="Y94" s="168"/>
      <c r="Z94" s="180"/>
      <c r="AA94" s="179"/>
      <c r="AB94" s="168"/>
      <c r="AC94" s="180"/>
      <c r="AD94" s="179"/>
      <c r="AE94" s="168"/>
      <c r="AF94" s="180"/>
      <c r="AG94" s="179"/>
      <c r="AH94" s="168"/>
      <c r="AI94" s="180"/>
      <c r="AJ94" s="179"/>
      <c r="AK94" s="168"/>
      <c r="AL94" s="180"/>
      <c r="AM94" s="179"/>
      <c r="AN94" s="168"/>
      <c r="AO94" s="180"/>
      <c r="AP94" s="179"/>
      <c r="AQ94" s="168"/>
      <c r="AR94" s="180"/>
      <c r="AS94" s="179"/>
      <c r="AT94" s="168"/>
      <c r="AU94" s="180"/>
      <c r="AV94" s="179"/>
      <c r="AW94" s="168"/>
      <c r="AX94" s="180"/>
      <c r="AY94" s="179"/>
      <c r="AZ94" s="168"/>
      <c r="BA94" s="180"/>
      <c r="BB94" s="13"/>
      <c r="BC94" s="26"/>
      <c r="BD94" s="27">
        <f t="shared" si="36"/>
        <v>0</v>
      </c>
      <c r="BE94" s="13"/>
      <c r="BF94" s="26"/>
      <c r="BG94" s="27">
        <f t="shared" si="47"/>
        <v>0</v>
      </c>
      <c r="BH94" s="13"/>
      <c r="BI94" s="26">
        <f t="shared" si="48"/>
        <v>0</v>
      </c>
      <c r="BJ94" s="27">
        <f t="shared" si="49"/>
        <v>0</v>
      </c>
      <c r="BL94" s="152"/>
    </row>
    <row r="95" spans="1:64" ht="14.5" outlineLevel="1" x14ac:dyDescent="0.35">
      <c r="A95" s="13"/>
      <c r="B95" s="340" t="s">
        <v>501</v>
      </c>
      <c r="C95" s="329"/>
      <c r="D95" s="329"/>
      <c r="E95" s="329"/>
      <c r="F95" s="325"/>
      <c r="G95" s="302"/>
      <c r="H95" s="302"/>
      <c r="I95" s="302"/>
      <c r="J95" s="201"/>
      <c r="K95" s="332"/>
      <c r="L95" s="205">
        <f t="shared" si="46"/>
        <v>0</v>
      </c>
      <c r="M95" s="13"/>
      <c r="N95" s="179"/>
      <c r="O95" s="179"/>
      <c r="P95" s="179"/>
      <c r="Q95" s="395" t="str">
        <f t="shared" si="37"/>
        <v>ok</v>
      </c>
      <c r="R95" s="179"/>
      <c r="S95" s="168"/>
      <c r="T95" s="180"/>
      <c r="U95" s="179"/>
      <c r="V95" s="168"/>
      <c r="W95" s="180"/>
      <c r="X95" s="179"/>
      <c r="Y95" s="168"/>
      <c r="Z95" s="180"/>
      <c r="AA95" s="179"/>
      <c r="AB95" s="168"/>
      <c r="AC95" s="180"/>
      <c r="AD95" s="179"/>
      <c r="AE95" s="168"/>
      <c r="AF95" s="180"/>
      <c r="AG95" s="179"/>
      <c r="AH95" s="168"/>
      <c r="AI95" s="180"/>
      <c r="AJ95" s="179"/>
      <c r="AK95" s="168"/>
      <c r="AL95" s="180"/>
      <c r="AM95" s="179"/>
      <c r="AN95" s="168"/>
      <c r="AO95" s="180"/>
      <c r="AP95" s="179"/>
      <c r="AQ95" s="168"/>
      <c r="AR95" s="180"/>
      <c r="AS95" s="179"/>
      <c r="AT95" s="168"/>
      <c r="AU95" s="180"/>
      <c r="AV95" s="179"/>
      <c r="AW95" s="168"/>
      <c r="AX95" s="180"/>
      <c r="AY95" s="179"/>
      <c r="AZ95" s="168"/>
      <c r="BA95" s="180"/>
      <c r="BB95" s="13"/>
      <c r="BC95" s="26"/>
      <c r="BD95" s="27">
        <f t="shared" si="36"/>
        <v>0</v>
      </c>
      <c r="BE95" s="13"/>
      <c r="BF95" s="26"/>
      <c r="BG95" s="27">
        <f t="shared" si="47"/>
        <v>0</v>
      </c>
      <c r="BH95" s="13"/>
      <c r="BI95" s="26">
        <f t="shared" si="48"/>
        <v>0</v>
      </c>
      <c r="BJ95" s="27">
        <f t="shared" si="49"/>
        <v>0</v>
      </c>
      <c r="BL95" s="43"/>
    </row>
    <row r="96" spans="1:64" ht="14.5" outlineLevel="1" x14ac:dyDescent="0.35">
      <c r="A96" s="13"/>
      <c r="B96" s="340" t="s">
        <v>502</v>
      </c>
      <c r="C96" s="267"/>
      <c r="D96" s="329"/>
      <c r="E96" s="267"/>
      <c r="F96" s="319"/>
      <c r="G96" s="23"/>
      <c r="H96" s="23"/>
      <c r="I96" s="23"/>
      <c r="J96" s="201"/>
      <c r="K96" s="37"/>
      <c r="L96" s="205">
        <f t="shared" si="46"/>
        <v>0</v>
      </c>
      <c r="M96" s="13"/>
      <c r="N96" s="179"/>
      <c r="O96" s="179"/>
      <c r="P96" s="179"/>
      <c r="Q96" s="395" t="str">
        <f t="shared" si="37"/>
        <v>ok</v>
      </c>
      <c r="R96" s="179"/>
      <c r="S96" s="168"/>
      <c r="T96" s="180"/>
      <c r="U96" s="179"/>
      <c r="V96" s="168"/>
      <c r="W96" s="180"/>
      <c r="X96" s="179"/>
      <c r="Y96" s="168"/>
      <c r="Z96" s="180"/>
      <c r="AA96" s="179"/>
      <c r="AB96" s="168"/>
      <c r="AC96" s="180"/>
      <c r="AD96" s="179"/>
      <c r="AE96" s="168"/>
      <c r="AF96" s="180"/>
      <c r="AG96" s="179"/>
      <c r="AH96" s="168"/>
      <c r="AI96" s="180"/>
      <c r="AJ96" s="179"/>
      <c r="AK96" s="168"/>
      <c r="AL96" s="180"/>
      <c r="AM96" s="179"/>
      <c r="AN96" s="168"/>
      <c r="AO96" s="180"/>
      <c r="AP96" s="179"/>
      <c r="AQ96" s="168"/>
      <c r="AR96" s="180"/>
      <c r="AS96" s="179"/>
      <c r="AT96" s="168"/>
      <c r="AU96" s="180"/>
      <c r="AV96" s="179"/>
      <c r="AW96" s="168"/>
      <c r="AX96" s="180"/>
      <c r="AY96" s="179"/>
      <c r="AZ96" s="168"/>
      <c r="BA96" s="180"/>
      <c r="BB96" s="13"/>
      <c r="BC96" s="26"/>
      <c r="BD96" s="27">
        <f t="shared" si="36"/>
        <v>0</v>
      </c>
      <c r="BE96" s="13"/>
      <c r="BF96" s="26"/>
      <c r="BG96" s="27">
        <f t="shared" si="47"/>
        <v>0</v>
      </c>
      <c r="BH96" s="13"/>
      <c r="BI96" s="26">
        <f t="shared" si="48"/>
        <v>0</v>
      </c>
      <c r="BJ96" s="27">
        <f t="shared" si="49"/>
        <v>0</v>
      </c>
      <c r="BL96" s="43"/>
    </row>
    <row r="97" spans="1:64" ht="14.5" outlineLevel="1" x14ac:dyDescent="0.35">
      <c r="A97" s="13"/>
      <c r="B97" s="340" t="s">
        <v>503</v>
      </c>
      <c r="C97" s="267"/>
      <c r="D97" s="329"/>
      <c r="E97" s="267"/>
      <c r="F97" s="319"/>
      <c r="G97" s="23"/>
      <c r="H97" s="23"/>
      <c r="I97" s="23"/>
      <c r="J97" s="201"/>
      <c r="K97" s="37"/>
      <c r="L97" s="205">
        <f t="shared" si="46"/>
        <v>0</v>
      </c>
      <c r="M97" s="13"/>
      <c r="N97" s="179"/>
      <c r="O97" s="179"/>
      <c r="P97" s="179"/>
      <c r="Q97" s="395" t="str">
        <f t="shared" si="37"/>
        <v>ok</v>
      </c>
      <c r="R97" s="179"/>
      <c r="S97" s="168"/>
      <c r="T97" s="180"/>
      <c r="U97" s="179"/>
      <c r="V97" s="168"/>
      <c r="W97" s="180"/>
      <c r="X97" s="179"/>
      <c r="Y97" s="168"/>
      <c r="Z97" s="180"/>
      <c r="AA97" s="179"/>
      <c r="AB97" s="168"/>
      <c r="AC97" s="180"/>
      <c r="AD97" s="179"/>
      <c r="AE97" s="168"/>
      <c r="AF97" s="180"/>
      <c r="AG97" s="179"/>
      <c r="AH97" s="168"/>
      <c r="AI97" s="180"/>
      <c r="AJ97" s="179"/>
      <c r="AK97" s="168"/>
      <c r="AL97" s="180"/>
      <c r="AM97" s="179"/>
      <c r="AN97" s="168"/>
      <c r="AO97" s="180"/>
      <c r="AP97" s="179"/>
      <c r="AQ97" s="168"/>
      <c r="AR97" s="180"/>
      <c r="AS97" s="179"/>
      <c r="AT97" s="168"/>
      <c r="AU97" s="180"/>
      <c r="AV97" s="179"/>
      <c r="AW97" s="168"/>
      <c r="AX97" s="180"/>
      <c r="AY97" s="179"/>
      <c r="AZ97" s="168"/>
      <c r="BA97" s="180"/>
      <c r="BB97" s="13"/>
      <c r="BC97" s="26"/>
      <c r="BD97" s="27">
        <f t="shared" si="36"/>
        <v>0</v>
      </c>
      <c r="BE97" s="13"/>
      <c r="BF97" s="26"/>
      <c r="BG97" s="27">
        <f t="shared" si="47"/>
        <v>0</v>
      </c>
      <c r="BH97" s="13"/>
      <c r="BI97" s="26">
        <f t="shared" si="48"/>
        <v>0</v>
      </c>
      <c r="BJ97" s="27">
        <f t="shared" si="49"/>
        <v>0</v>
      </c>
      <c r="BL97" s="152"/>
    </row>
    <row r="98" spans="1:64" ht="14.5" outlineLevel="1" x14ac:dyDescent="0.35">
      <c r="A98" s="13"/>
      <c r="B98" s="340" t="s">
        <v>504</v>
      </c>
      <c r="C98" s="267"/>
      <c r="D98" s="329"/>
      <c r="E98" s="267"/>
      <c r="F98" s="319"/>
      <c r="G98" s="23"/>
      <c r="H98" s="23"/>
      <c r="I98" s="23"/>
      <c r="J98" s="201"/>
      <c r="K98" s="37"/>
      <c r="L98" s="205">
        <f t="shared" si="46"/>
        <v>0</v>
      </c>
      <c r="M98" s="13"/>
      <c r="N98" s="179"/>
      <c r="O98" s="179"/>
      <c r="P98" s="179"/>
      <c r="Q98" s="395" t="str">
        <f t="shared" si="37"/>
        <v>ok</v>
      </c>
      <c r="R98" s="179"/>
      <c r="S98" s="168"/>
      <c r="T98" s="180"/>
      <c r="U98" s="179"/>
      <c r="V98" s="168"/>
      <c r="W98" s="180"/>
      <c r="X98" s="179"/>
      <c r="Y98" s="168"/>
      <c r="Z98" s="180"/>
      <c r="AA98" s="179"/>
      <c r="AB98" s="168"/>
      <c r="AC98" s="180"/>
      <c r="AD98" s="179"/>
      <c r="AE98" s="168"/>
      <c r="AF98" s="180"/>
      <c r="AG98" s="179"/>
      <c r="AH98" s="168"/>
      <c r="AI98" s="180"/>
      <c r="AJ98" s="179"/>
      <c r="AK98" s="168"/>
      <c r="AL98" s="180"/>
      <c r="AM98" s="179"/>
      <c r="AN98" s="168"/>
      <c r="AO98" s="180"/>
      <c r="AP98" s="179"/>
      <c r="AQ98" s="168"/>
      <c r="AR98" s="180"/>
      <c r="AS98" s="179"/>
      <c r="AT98" s="168"/>
      <c r="AU98" s="180"/>
      <c r="AV98" s="179"/>
      <c r="AW98" s="168"/>
      <c r="AX98" s="180"/>
      <c r="AY98" s="179"/>
      <c r="AZ98" s="168"/>
      <c r="BA98" s="180"/>
      <c r="BB98" s="13"/>
      <c r="BC98" s="26"/>
      <c r="BD98" s="27">
        <f t="shared" si="36"/>
        <v>0</v>
      </c>
      <c r="BE98" s="13"/>
      <c r="BF98" s="26"/>
      <c r="BG98" s="27">
        <f t="shared" si="47"/>
        <v>0</v>
      </c>
      <c r="BH98" s="13"/>
      <c r="BI98" s="26">
        <f t="shared" si="48"/>
        <v>0</v>
      </c>
      <c r="BJ98" s="27">
        <f t="shared" si="49"/>
        <v>0</v>
      </c>
      <c r="BL98" s="41"/>
    </row>
    <row r="99" spans="1:64" ht="14.5" outlineLevel="1" x14ac:dyDescent="0.35">
      <c r="A99" s="13"/>
      <c r="B99" s="340" t="s">
        <v>505</v>
      </c>
      <c r="C99" s="267"/>
      <c r="D99" s="329"/>
      <c r="E99" s="267"/>
      <c r="F99" s="319"/>
      <c r="G99" s="23"/>
      <c r="H99" s="23"/>
      <c r="I99" s="23"/>
      <c r="J99" s="201"/>
      <c r="K99" s="37"/>
      <c r="L99" s="205">
        <f t="shared" si="46"/>
        <v>0</v>
      </c>
      <c r="M99" s="13"/>
      <c r="N99" s="179"/>
      <c r="O99" s="179"/>
      <c r="P99" s="179"/>
      <c r="Q99" s="395" t="str">
        <f t="shared" si="37"/>
        <v>ok</v>
      </c>
      <c r="R99" s="179"/>
      <c r="S99" s="168"/>
      <c r="T99" s="180"/>
      <c r="U99" s="179"/>
      <c r="V99" s="168"/>
      <c r="W99" s="180"/>
      <c r="X99" s="179"/>
      <c r="Y99" s="168"/>
      <c r="Z99" s="180"/>
      <c r="AA99" s="179"/>
      <c r="AB99" s="168"/>
      <c r="AC99" s="180"/>
      <c r="AD99" s="179"/>
      <c r="AE99" s="168"/>
      <c r="AF99" s="180"/>
      <c r="AG99" s="179"/>
      <c r="AH99" s="168"/>
      <c r="AI99" s="180"/>
      <c r="AJ99" s="179"/>
      <c r="AK99" s="168"/>
      <c r="AL99" s="180"/>
      <c r="AM99" s="179"/>
      <c r="AN99" s="168"/>
      <c r="AO99" s="180"/>
      <c r="AP99" s="179"/>
      <c r="AQ99" s="168"/>
      <c r="AR99" s="180"/>
      <c r="AS99" s="179"/>
      <c r="AT99" s="168"/>
      <c r="AU99" s="180"/>
      <c r="AV99" s="179"/>
      <c r="AW99" s="168"/>
      <c r="AX99" s="180"/>
      <c r="AY99" s="179"/>
      <c r="AZ99" s="168"/>
      <c r="BA99" s="180"/>
      <c r="BB99" s="13"/>
      <c r="BC99" s="26"/>
      <c r="BD99" s="27">
        <f t="shared" si="36"/>
        <v>0</v>
      </c>
      <c r="BE99" s="13"/>
      <c r="BF99" s="26"/>
      <c r="BG99" s="27">
        <f t="shared" si="47"/>
        <v>0</v>
      </c>
      <c r="BH99" s="13"/>
      <c r="BI99" s="26">
        <f t="shared" si="48"/>
        <v>0</v>
      </c>
      <c r="BJ99" s="27">
        <f t="shared" si="49"/>
        <v>0</v>
      </c>
      <c r="BL99" s="152"/>
    </row>
    <row r="100" spans="1:64" ht="14.5" outlineLevel="1" x14ac:dyDescent="0.35">
      <c r="A100" s="13"/>
      <c r="B100" s="340" t="s">
        <v>506</v>
      </c>
      <c r="C100" s="267"/>
      <c r="D100" s="329"/>
      <c r="E100" s="267"/>
      <c r="F100" s="319"/>
      <c r="G100" s="23"/>
      <c r="H100" s="23"/>
      <c r="I100" s="23"/>
      <c r="J100" s="201"/>
      <c r="K100" s="37"/>
      <c r="L100" s="205">
        <f t="shared" si="46"/>
        <v>0</v>
      </c>
      <c r="M100" s="13"/>
      <c r="N100" s="179"/>
      <c r="O100" s="179"/>
      <c r="P100" s="179"/>
      <c r="Q100" s="395" t="str">
        <f t="shared" si="37"/>
        <v>ok</v>
      </c>
      <c r="R100" s="179"/>
      <c r="S100" s="168"/>
      <c r="T100" s="180"/>
      <c r="U100" s="179"/>
      <c r="V100" s="168"/>
      <c r="W100" s="180"/>
      <c r="X100" s="179"/>
      <c r="Y100" s="168"/>
      <c r="Z100" s="180"/>
      <c r="AA100" s="179"/>
      <c r="AB100" s="168"/>
      <c r="AC100" s="180"/>
      <c r="AD100" s="179"/>
      <c r="AE100" s="168"/>
      <c r="AF100" s="180"/>
      <c r="AG100" s="179"/>
      <c r="AH100" s="168"/>
      <c r="AI100" s="180"/>
      <c r="AJ100" s="179"/>
      <c r="AK100" s="168"/>
      <c r="AL100" s="180"/>
      <c r="AM100" s="179"/>
      <c r="AN100" s="168"/>
      <c r="AO100" s="180"/>
      <c r="AP100" s="179"/>
      <c r="AQ100" s="168"/>
      <c r="AR100" s="180"/>
      <c r="AS100" s="179"/>
      <c r="AT100" s="168"/>
      <c r="AU100" s="180"/>
      <c r="AV100" s="179"/>
      <c r="AW100" s="168"/>
      <c r="AX100" s="180"/>
      <c r="AY100" s="179"/>
      <c r="AZ100" s="168"/>
      <c r="BA100" s="180"/>
      <c r="BB100" s="13"/>
      <c r="BC100" s="26"/>
      <c r="BD100" s="27">
        <f t="shared" si="36"/>
        <v>0</v>
      </c>
      <c r="BE100" s="13"/>
      <c r="BF100" s="26"/>
      <c r="BG100" s="27">
        <f t="shared" si="47"/>
        <v>0</v>
      </c>
      <c r="BH100" s="13"/>
      <c r="BI100" s="26">
        <f t="shared" si="48"/>
        <v>0</v>
      </c>
      <c r="BJ100" s="27">
        <f t="shared" si="49"/>
        <v>0</v>
      </c>
      <c r="BL100" s="42"/>
    </row>
    <row r="101" spans="1:64" ht="14.5" outlineLevel="1" x14ac:dyDescent="0.35">
      <c r="A101" s="13"/>
      <c r="B101" s="340" t="s">
        <v>507</v>
      </c>
      <c r="C101" s="267"/>
      <c r="D101" s="329"/>
      <c r="E101" s="267"/>
      <c r="F101" s="319"/>
      <c r="G101" s="23"/>
      <c r="H101" s="23"/>
      <c r="I101" s="23"/>
      <c r="J101" s="201"/>
      <c r="K101" s="37"/>
      <c r="L101" s="205">
        <f t="shared" si="46"/>
        <v>0</v>
      </c>
      <c r="M101" s="13"/>
      <c r="N101" s="179"/>
      <c r="O101" s="179"/>
      <c r="P101" s="179"/>
      <c r="Q101" s="395" t="str">
        <f t="shared" si="37"/>
        <v>ok</v>
      </c>
      <c r="R101" s="179"/>
      <c r="S101" s="168"/>
      <c r="T101" s="180"/>
      <c r="U101" s="179"/>
      <c r="V101" s="168"/>
      <c r="W101" s="180"/>
      <c r="X101" s="179"/>
      <c r="Y101" s="168"/>
      <c r="Z101" s="180"/>
      <c r="AA101" s="179"/>
      <c r="AB101" s="168"/>
      <c r="AC101" s="180"/>
      <c r="AD101" s="179"/>
      <c r="AE101" s="168"/>
      <c r="AF101" s="180"/>
      <c r="AG101" s="179"/>
      <c r="AH101" s="168"/>
      <c r="AI101" s="180"/>
      <c r="AJ101" s="179"/>
      <c r="AK101" s="168"/>
      <c r="AL101" s="180"/>
      <c r="AM101" s="179"/>
      <c r="AN101" s="168"/>
      <c r="AO101" s="180"/>
      <c r="AP101" s="179"/>
      <c r="AQ101" s="168"/>
      <c r="AR101" s="180"/>
      <c r="AS101" s="179"/>
      <c r="AT101" s="168"/>
      <c r="AU101" s="180"/>
      <c r="AV101" s="179"/>
      <c r="AW101" s="168"/>
      <c r="AX101" s="180"/>
      <c r="AY101" s="179"/>
      <c r="AZ101" s="168"/>
      <c r="BA101" s="180"/>
      <c r="BB101" s="13"/>
      <c r="BC101" s="26"/>
      <c r="BD101" s="27">
        <f t="shared" si="36"/>
        <v>0</v>
      </c>
      <c r="BE101" s="13"/>
      <c r="BF101" s="26"/>
      <c r="BG101" s="27">
        <f t="shared" si="47"/>
        <v>0</v>
      </c>
      <c r="BH101" s="13"/>
      <c r="BI101" s="26">
        <f t="shared" si="48"/>
        <v>0</v>
      </c>
      <c r="BJ101" s="27">
        <f t="shared" si="49"/>
        <v>0</v>
      </c>
      <c r="BL101" s="42"/>
    </row>
    <row r="102" spans="1:64" outlineLevel="1" thickBot="1" x14ac:dyDescent="0.4">
      <c r="A102" s="13"/>
      <c r="B102" s="340" t="s">
        <v>508</v>
      </c>
      <c r="C102" s="328"/>
      <c r="D102" s="329"/>
      <c r="E102" s="328"/>
      <c r="F102" s="326"/>
      <c r="G102" s="303"/>
      <c r="H102" s="303"/>
      <c r="I102" s="303"/>
      <c r="J102" s="311"/>
      <c r="K102" s="312"/>
      <c r="L102" s="205">
        <f t="shared" si="46"/>
        <v>0</v>
      </c>
      <c r="M102" s="13"/>
      <c r="N102" s="179"/>
      <c r="O102" s="179"/>
      <c r="P102" s="179"/>
      <c r="Q102" s="395" t="str">
        <f t="shared" si="37"/>
        <v>ok</v>
      </c>
      <c r="R102" s="179"/>
      <c r="S102" s="168"/>
      <c r="T102" s="180"/>
      <c r="U102" s="179"/>
      <c r="V102" s="168"/>
      <c r="W102" s="180"/>
      <c r="X102" s="179"/>
      <c r="Y102" s="168"/>
      <c r="Z102" s="180"/>
      <c r="AA102" s="179"/>
      <c r="AB102" s="168"/>
      <c r="AC102" s="180"/>
      <c r="AD102" s="179"/>
      <c r="AE102" s="168"/>
      <c r="AF102" s="180"/>
      <c r="AG102" s="179"/>
      <c r="AH102" s="168"/>
      <c r="AI102" s="180"/>
      <c r="AJ102" s="179"/>
      <c r="AK102" s="168"/>
      <c r="AL102" s="180"/>
      <c r="AM102" s="179"/>
      <c r="AN102" s="168"/>
      <c r="AO102" s="180"/>
      <c r="AP102" s="179"/>
      <c r="AQ102" s="168"/>
      <c r="AR102" s="180"/>
      <c r="AS102" s="179"/>
      <c r="AT102" s="168"/>
      <c r="AU102" s="180"/>
      <c r="AV102" s="179"/>
      <c r="AW102" s="168"/>
      <c r="AX102" s="180"/>
      <c r="AY102" s="179"/>
      <c r="AZ102" s="168"/>
      <c r="BA102" s="180"/>
      <c r="BB102" s="13"/>
      <c r="BC102" s="26"/>
      <c r="BD102" s="27">
        <f t="shared" si="36"/>
        <v>0</v>
      </c>
      <c r="BE102" s="13"/>
      <c r="BF102" s="26"/>
      <c r="BG102" s="27">
        <f t="shared" si="47"/>
        <v>0</v>
      </c>
      <c r="BH102" s="13"/>
      <c r="BI102" s="26">
        <f t="shared" si="48"/>
        <v>0</v>
      </c>
      <c r="BJ102" s="27">
        <f t="shared" si="49"/>
        <v>0</v>
      </c>
      <c r="BL102" s="43"/>
    </row>
    <row r="103" spans="1:64" ht="15" customHeight="1" thickBot="1" x14ac:dyDescent="0.4">
      <c r="A103" s="13"/>
      <c r="B103" s="388" t="s">
        <v>627</v>
      </c>
      <c r="C103" s="387"/>
      <c r="D103" s="387"/>
      <c r="E103" s="387"/>
      <c r="F103" s="387"/>
      <c r="G103" s="387"/>
      <c r="H103" s="387"/>
      <c r="I103" s="387"/>
      <c r="J103" s="387"/>
      <c r="K103" s="387"/>
      <c r="L103" s="348">
        <f>SUM(L104:L113)</f>
        <v>0</v>
      </c>
      <c r="M103" s="20"/>
      <c r="N103" s="348">
        <f t="shared" ref="N103:P103" si="50">SUM(N104:N113)</f>
        <v>0</v>
      </c>
      <c r="O103" s="348">
        <f t="shared" si="50"/>
        <v>0</v>
      </c>
      <c r="P103" s="348">
        <f t="shared" si="50"/>
        <v>0</v>
      </c>
      <c r="Q103" s="395" t="str">
        <f t="shared" si="37"/>
        <v>ok</v>
      </c>
      <c r="R103" s="175">
        <f t="shared" ref="R103:BA103" si="51">SUM(R104:R113)</f>
        <v>0</v>
      </c>
      <c r="S103" s="166">
        <f t="shared" si="51"/>
        <v>0</v>
      </c>
      <c r="T103" s="176">
        <f t="shared" si="51"/>
        <v>0</v>
      </c>
      <c r="U103" s="175">
        <f t="shared" si="51"/>
        <v>0</v>
      </c>
      <c r="V103" s="166">
        <f t="shared" si="51"/>
        <v>0</v>
      </c>
      <c r="W103" s="176">
        <f t="shared" si="51"/>
        <v>0</v>
      </c>
      <c r="X103" s="175">
        <f t="shared" si="51"/>
        <v>0</v>
      </c>
      <c r="Y103" s="166">
        <f t="shared" si="51"/>
        <v>0</v>
      </c>
      <c r="Z103" s="176">
        <f t="shared" si="51"/>
        <v>0</v>
      </c>
      <c r="AA103" s="175">
        <f t="shared" si="51"/>
        <v>0</v>
      </c>
      <c r="AB103" s="166">
        <f t="shared" si="51"/>
        <v>0</v>
      </c>
      <c r="AC103" s="176">
        <f t="shared" si="51"/>
        <v>0</v>
      </c>
      <c r="AD103" s="175">
        <f t="shared" si="51"/>
        <v>0</v>
      </c>
      <c r="AE103" s="166">
        <f t="shared" si="51"/>
        <v>0</v>
      </c>
      <c r="AF103" s="176">
        <f t="shared" si="51"/>
        <v>0</v>
      </c>
      <c r="AG103" s="175">
        <f t="shared" si="51"/>
        <v>0</v>
      </c>
      <c r="AH103" s="166">
        <f t="shared" si="51"/>
        <v>0</v>
      </c>
      <c r="AI103" s="176">
        <f t="shared" si="51"/>
        <v>0</v>
      </c>
      <c r="AJ103" s="175">
        <f t="shared" si="51"/>
        <v>0</v>
      </c>
      <c r="AK103" s="166">
        <f t="shared" si="51"/>
        <v>0</v>
      </c>
      <c r="AL103" s="176">
        <f t="shared" si="51"/>
        <v>0</v>
      </c>
      <c r="AM103" s="175">
        <f t="shared" si="51"/>
        <v>0</v>
      </c>
      <c r="AN103" s="166">
        <f t="shared" si="51"/>
        <v>0</v>
      </c>
      <c r="AO103" s="176">
        <f t="shared" si="51"/>
        <v>0</v>
      </c>
      <c r="AP103" s="175">
        <f t="shared" si="51"/>
        <v>0</v>
      </c>
      <c r="AQ103" s="166">
        <f t="shared" si="51"/>
        <v>0</v>
      </c>
      <c r="AR103" s="176">
        <f t="shared" si="51"/>
        <v>0</v>
      </c>
      <c r="AS103" s="175">
        <f t="shared" si="51"/>
        <v>0</v>
      </c>
      <c r="AT103" s="166">
        <f t="shared" si="51"/>
        <v>0</v>
      </c>
      <c r="AU103" s="176">
        <f t="shared" si="51"/>
        <v>0</v>
      </c>
      <c r="AV103" s="175">
        <f t="shared" si="51"/>
        <v>0</v>
      </c>
      <c r="AW103" s="166">
        <f t="shared" si="51"/>
        <v>0</v>
      </c>
      <c r="AX103" s="176">
        <f t="shared" si="51"/>
        <v>0</v>
      </c>
      <c r="AY103" s="175">
        <f t="shared" si="51"/>
        <v>0</v>
      </c>
      <c r="AZ103" s="166">
        <f t="shared" si="51"/>
        <v>0</v>
      </c>
      <c r="BA103" s="176">
        <f t="shared" si="51"/>
        <v>0</v>
      </c>
      <c r="BB103" s="13"/>
      <c r="BC103" s="21">
        <f>SUM(BC104:BC113)</f>
        <v>0</v>
      </c>
      <c r="BD103" s="22">
        <f t="shared" si="36"/>
        <v>0</v>
      </c>
      <c r="BE103" s="13"/>
      <c r="BF103" s="21">
        <f>SUM(BF104:BF113)</f>
        <v>0</v>
      </c>
      <c r="BG103" s="22">
        <f>IFERROR(BF103/L103,0)</f>
        <v>0</v>
      </c>
      <c r="BH103" s="13"/>
      <c r="BI103" s="21">
        <f>SUM(BI104:BI113)</f>
        <v>0</v>
      </c>
      <c r="BJ103" s="22">
        <f>IFERROR(BI103/L103,0)</f>
        <v>0</v>
      </c>
      <c r="BL103" s="40"/>
    </row>
    <row r="104" spans="1:64" ht="14.5" x14ac:dyDescent="0.35">
      <c r="A104" s="13"/>
      <c r="B104" s="340" t="s">
        <v>509</v>
      </c>
      <c r="C104" s="353"/>
      <c r="D104" s="353"/>
      <c r="E104" s="353"/>
      <c r="F104" s="354"/>
      <c r="G104" s="355"/>
      <c r="H104" s="355"/>
      <c r="I104" s="355"/>
      <c r="J104" s="356"/>
      <c r="K104" s="357"/>
      <c r="L104" s="205">
        <f t="shared" ref="L104:L113" si="52">F104*H104*J104*K104</f>
        <v>0</v>
      </c>
      <c r="M104" s="13"/>
      <c r="N104" s="177"/>
      <c r="O104" s="177"/>
      <c r="P104" s="177"/>
      <c r="Q104" s="395" t="str">
        <f t="shared" si="37"/>
        <v>ok</v>
      </c>
      <c r="R104" s="177"/>
      <c r="S104" s="169"/>
      <c r="T104" s="178"/>
      <c r="U104" s="177"/>
      <c r="V104" s="169"/>
      <c r="W104" s="178"/>
      <c r="X104" s="177"/>
      <c r="Y104" s="169"/>
      <c r="Z104" s="178"/>
      <c r="AA104" s="177"/>
      <c r="AB104" s="169"/>
      <c r="AC104" s="178"/>
      <c r="AD104" s="177"/>
      <c r="AE104" s="169"/>
      <c r="AF104" s="178"/>
      <c r="AG104" s="177"/>
      <c r="AH104" s="169"/>
      <c r="AI104" s="178"/>
      <c r="AJ104" s="177"/>
      <c r="AK104" s="169"/>
      <c r="AL104" s="178"/>
      <c r="AM104" s="177"/>
      <c r="AN104" s="169"/>
      <c r="AO104" s="178"/>
      <c r="AP104" s="177"/>
      <c r="AQ104" s="169"/>
      <c r="AR104" s="178"/>
      <c r="AS104" s="177"/>
      <c r="AT104" s="169"/>
      <c r="AU104" s="178"/>
      <c r="AV104" s="177"/>
      <c r="AW104" s="169"/>
      <c r="AX104" s="178"/>
      <c r="AY104" s="177"/>
      <c r="AZ104" s="169"/>
      <c r="BA104" s="178"/>
      <c r="BB104" s="13"/>
      <c r="BC104" s="26"/>
      <c r="BD104" s="27">
        <f t="shared" si="36"/>
        <v>0</v>
      </c>
      <c r="BE104" s="13"/>
      <c r="BF104" s="26"/>
      <c r="BG104" s="27">
        <f t="shared" ref="BG104:BG113" si="53">IFERROR(BF104/L104,0)</f>
        <v>0</v>
      </c>
      <c r="BH104" s="13"/>
      <c r="BI104" s="26">
        <f t="shared" ref="BI104:BI113" si="54">BC104+BF104</f>
        <v>0</v>
      </c>
      <c r="BJ104" s="27">
        <f t="shared" ref="BJ104:BJ113" si="55">IFERROR(BI104/L104,0)</f>
        <v>0</v>
      </c>
      <c r="BL104" s="43"/>
    </row>
    <row r="105" spans="1:64" ht="14.5" x14ac:dyDescent="0.35">
      <c r="A105" s="13"/>
      <c r="B105" s="340" t="s">
        <v>510</v>
      </c>
      <c r="C105" s="267"/>
      <c r="D105" s="329"/>
      <c r="E105" s="267"/>
      <c r="F105" s="326"/>
      <c r="G105" s="303"/>
      <c r="H105" s="303"/>
      <c r="I105" s="303"/>
      <c r="J105" s="359"/>
      <c r="K105" s="305"/>
      <c r="L105" s="205">
        <f t="shared" si="52"/>
        <v>0</v>
      </c>
      <c r="M105" s="13"/>
      <c r="N105" s="179"/>
      <c r="O105" s="179"/>
      <c r="P105" s="179"/>
      <c r="Q105" s="395" t="str">
        <f t="shared" si="37"/>
        <v>ok</v>
      </c>
      <c r="R105" s="179"/>
      <c r="S105" s="168"/>
      <c r="T105" s="180"/>
      <c r="U105" s="179"/>
      <c r="V105" s="168"/>
      <c r="W105" s="180"/>
      <c r="X105" s="179"/>
      <c r="Y105" s="168"/>
      <c r="Z105" s="180"/>
      <c r="AA105" s="179"/>
      <c r="AB105" s="168"/>
      <c r="AC105" s="180"/>
      <c r="AD105" s="179"/>
      <c r="AE105" s="168"/>
      <c r="AF105" s="180"/>
      <c r="AG105" s="179"/>
      <c r="AH105" s="168"/>
      <c r="AI105" s="180"/>
      <c r="AJ105" s="179"/>
      <c r="AK105" s="168"/>
      <c r="AL105" s="180"/>
      <c r="AM105" s="179"/>
      <c r="AN105" s="168"/>
      <c r="AO105" s="180"/>
      <c r="AP105" s="179"/>
      <c r="AQ105" s="168"/>
      <c r="AR105" s="180"/>
      <c r="AS105" s="179"/>
      <c r="AT105" s="168"/>
      <c r="AU105" s="180"/>
      <c r="AV105" s="179"/>
      <c r="AW105" s="168"/>
      <c r="AX105" s="180"/>
      <c r="AY105" s="179"/>
      <c r="AZ105" s="168"/>
      <c r="BA105" s="180"/>
      <c r="BB105" s="13"/>
      <c r="BC105" s="26"/>
      <c r="BD105" s="27">
        <f t="shared" si="36"/>
        <v>0</v>
      </c>
      <c r="BE105" s="13"/>
      <c r="BF105" s="26"/>
      <c r="BG105" s="27">
        <f t="shared" si="53"/>
        <v>0</v>
      </c>
      <c r="BH105" s="13"/>
      <c r="BI105" s="26">
        <f t="shared" si="54"/>
        <v>0</v>
      </c>
      <c r="BJ105" s="27">
        <f t="shared" si="55"/>
        <v>0</v>
      </c>
      <c r="BL105" s="43"/>
    </row>
    <row r="106" spans="1:64" ht="14.5" outlineLevel="1" x14ac:dyDescent="0.35">
      <c r="A106" s="13"/>
      <c r="B106" s="340" t="s">
        <v>511</v>
      </c>
      <c r="C106" s="267"/>
      <c r="D106" s="267"/>
      <c r="E106" s="267"/>
      <c r="F106" s="267"/>
      <c r="G106" s="267"/>
      <c r="H106" s="267"/>
      <c r="I106" s="267"/>
      <c r="J106" s="359"/>
      <c r="K106" s="24"/>
      <c r="L106" s="205">
        <f t="shared" si="52"/>
        <v>0</v>
      </c>
      <c r="M106" s="13"/>
      <c r="N106" s="181"/>
      <c r="O106" s="181"/>
      <c r="P106" s="181"/>
      <c r="Q106" s="395" t="str">
        <f t="shared" si="37"/>
        <v>ok</v>
      </c>
      <c r="R106" s="181"/>
      <c r="S106" s="174"/>
      <c r="T106" s="182"/>
      <c r="U106" s="181"/>
      <c r="V106" s="174"/>
      <c r="W106" s="182"/>
      <c r="X106" s="181"/>
      <c r="Y106" s="174"/>
      <c r="Z106" s="182"/>
      <c r="AA106" s="181"/>
      <c r="AB106" s="174"/>
      <c r="AC106" s="182"/>
      <c r="AD106" s="181"/>
      <c r="AE106" s="174"/>
      <c r="AF106" s="182"/>
      <c r="AG106" s="181"/>
      <c r="AH106" s="174"/>
      <c r="AI106" s="182"/>
      <c r="AJ106" s="181"/>
      <c r="AK106" s="174"/>
      <c r="AL106" s="182"/>
      <c r="AM106" s="181"/>
      <c r="AN106" s="174"/>
      <c r="AO106" s="182"/>
      <c r="AP106" s="181"/>
      <c r="AQ106" s="174"/>
      <c r="AR106" s="182"/>
      <c r="AS106" s="181"/>
      <c r="AT106" s="174"/>
      <c r="AU106" s="182"/>
      <c r="AV106" s="181"/>
      <c r="AW106" s="174"/>
      <c r="AX106" s="182"/>
      <c r="AY106" s="181"/>
      <c r="AZ106" s="174"/>
      <c r="BA106" s="182"/>
      <c r="BB106" s="13"/>
      <c r="BC106" s="26"/>
      <c r="BD106" s="27">
        <f t="shared" si="36"/>
        <v>0</v>
      </c>
      <c r="BE106" s="13"/>
      <c r="BF106" s="26"/>
      <c r="BG106" s="27">
        <f t="shared" si="53"/>
        <v>0</v>
      </c>
      <c r="BH106" s="13"/>
      <c r="BI106" s="26">
        <f t="shared" si="54"/>
        <v>0</v>
      </c>
      <c r="BJ106" s="27">
        <f t="shared" si="55"/>
        <v>0</v>
      </c>
      <c r="BL106" s="43"/>
    </row>
    <row r="107" spans="1:64" ht="14.5" outlineLevel="1" x14ac:dyDescent="0.35">
      <c r="A107" s="13"/>
      <c r="B107" s="340" t="s">
        <v>512</v>
      </c>
      <c r="C107" s="267"/>
      <c r="D107" s="267"/>
      <c r="E107" s="267"/>
      <c r="F107" s="267"/>
      <c r="G107" s="267"/>
      <c r="H107" s="267"/>
      <c r="I107" s="267"/>
      <c r="J107" s="360"/>
      <c r="K107" s="24"/>
      <c r="L107" s="205">
        <f t="shared" si="52"/>
        <v>0</v>
      </c>
      <c r="M107" s="13"/>
      <c r="N107" s="183"/>
      <c r="O107" s="183"/>
      <c r="P107" s="183"/>
      <c r="Q107" s="395" t="str">
        <f t="shared" si="37"/>
        <v>ok</v>
      </c>
      <c r="R107" s="183"/>
      <c r="S107" s="61"/>
      <c r="T107" s="184"/>
      <c r="U107" s="183"/>
      <c r="V107" s="61"/>
      <c r="W107" s="184"/>
      <c r="X107" s="183"/>
      <c r="Y107" s="61"/>
      <c r="Z107" s="184"/>
      <c r="AA107" s="183"/>
      <c r="AB107" s="61"/>
      <c r="AC107" s="184"/>
      <c r="AD107" s="183"/>
      <c r="AE107" s="61"/>
      <c r="AF107" s="184"/>
      <c r="AG107" s="183"/>
      <c r="AH107" s="61"/>
      <c r="AI107" s="184"/>
      <c r="AJ107" s="183"/>
      <c r="AK107" s="61"/>
      <c r="AL107" s="184"/>
      <c r="AM107" s="183"/>
      <c r="AN107" s="61"/>
      <c r="AO107" s="184"/>
      <c r="AP107" s="183"/>
      <c r="AQ107" s="61"/>
      <c r="AR107" s="184"/>
      <c r="AS107" s="183"/>
      <c r="AT107" s="61"/>
      <c r="AU107" s="184"/>
      <c r="AV107" s="183"/>
      <c r="AW107" s="61"/>
      <c r="AX107" s="184"/>
      <c r="AY107" s="183"/>
      <c r="AZ107" s="61"/>
      <c r="BA107" s="184"/>
      <c r="BB107" s="13"/>
      <c r="BC107" s="26"/>
      <c r="BD107" s="27">
        <f t="shared" si="36"/>
        <v>0</v>
      </c>
      <c r="BE107" s="13"/>
      <c r="BF107" s="26"/>
      <c r="BG107" s="27">
        <f t="shared" si="53"/>
        <v>0</v>
      </c>
      <c r="BH107" s="13"/>
      <c r="BI107" s="26">
        <f t="shared" si="54"/>
        <v>0</v>
      </c>
      <c r="BJ107" s="27">
        <f t="shared" si="55"/>
        <v>0</v>
      </c>
      <c r="BL107" s="43"/>
    </row>
    <row r="108" spans="1:64" ht="14.5" outlineLevel="1" x14ac:dyDescent="0.35">
      <c r="A108" s="13"/>
      <c r="B108" s="340" t="s">
        <v>513</v>
      </c>
      <c r="C108" s="267"/>
      <c r="D108" s="329"/>
      <c r="E108" s="267"/>
      <c r="F108" s="267"/>
      <c r="G108" s="23"/>
      <c r="H108" s="23"/>
      <c r="I108" s="23"/>
      <c r="J108" s="56"/>
      <c r="K108" s="24"/>
      <c r="L108" s="205">
        <f t="shared" si="52"/>
        <v>0</v>
      </c>
      <c r="M108" s="13"/>
      <c r="N108" s="183"/>
      <c r="O108" s="183"/>
      <c r="P108" s="183"/>
      <c r="Q108" s="395" t="str">
        <f t="shared" si="37"/>
        <v>ok</v>
      </c>
      <c r="R108" s="183"/>
      <c r="S108" s="61"/>
      <c r="T108" s="184"/>
      <c r="U108" s="183"/>
      <c r="V108" s="61"/>
      <c r="W108" s="184"/>
      <c r="X108" s="183"/>
      <c r="Y108" s="61"/>
      <c r="Z108" s="184"/>
      <c r="AA108" s="183"/>
      <c r="AB108" s="61"/>
      <c r="AC108" s="184"/>
      <c r="AD108" s="183"/>
      <c r="AE108" s="61"/>
      <c r="AF108" s="184"/>
      <c r="AG108" s="183"/>
      <c r="AH108" s="61"/>
      <c r="AI108" s="184"/>
      <c r="AJ108" s="183"/>
      <c r="AK108" s="61"/>
      <c r="AL108" s="184"/>
      <c r="AM108" s="183"/>
      <c r="AN108" s="61"/>
      <c r="AO108" s="184"/>
      <c r="AP108" s="183"/>
      <c r="AQ108" s="61"/>
      <c r="AR108" s="184"/>
      <c r="AS108" s="183"/>
      <c r="AT108" s="61"/>
      <c r="AU108" s="184"/>
      <c r="AV108" s="183"/>
      <c r="AW108" s="61"/>
      <c r="AX108" s="184"/>
      <c r="AY108" s="183"/>
      <c r="AZ108" s="61"/>
      <c r="BA108" s="184"/>
      <c r="BB108" s="13"/>
      <c r="BC108" s="26"/>
      <c r="BD108" s="27">
        <f t="shared" si="36"/>
        <v>0</v>
      </c>
      <c r="BE108" s="13"/>
      <c r="BF108" s="26"/>
      <c r="BG108" s="27">
        <f t="shared" si="53"/>
        <v>0</v>
      </c>
      <c r="BH108" s="13"/>
      <c r="BI108" s="26">
        <f t="shared" si="54"/>
        <v>0</v>
      </c>
      <c r="BJ108" s="27">
        <f t="shared" si="55"/>
        <v>0</v>
      </c>
      <c r="BL108" s="43"/>
    </row>
    <row r="109" spans="1:64" ht="14.5" outlineLevel="1" x14ac:dyDescent="0.35">
      <c r="A109" s="13"/>
      <c r="B109" s="340" t="s">
        <v>514</v>
      </c>
      <c r="C109" s="267"/>
      <c r="D109" s="329"/>
      <c r="E109" s="267"/>
      <c r="F109" s="267"/>
      <c r="G109" s="23"/>
      <c r="H109" s="23"/>
      <c r="I109" s="23"/>
      <c r="J109" s="56"/>
      <c r="K109" s="24"/>
      <c r="L109" s="205">
        <f t="shared" si="52"/>
        <v>0</v>
      </c>
      <c r="M109" s="13"/>
      <c r="N109" s="183"/>
      <c r="O109" s="183"/>
      <c r="P109" s="183"/>
      <c r="Q109" s="395" t="str">
        <f t="shared" si="37"/>
        <v>ok</v>
      </c>
      <c r="R109" s="183"/>
      <c r="S109" s="61"/>
      <c r="T109" s="184"/>
      <c r="U109" s="183"/>
      <c r="V109" s="61"/>
      <c r="W109" s="184"/>
      <c r="X109" s="183"/>
      <c r="Y109" s="61"/>
      <c r="Z109" s="184"/>
      <c r="AA109" s="183"/>
      <c r="AB109" s="61"/>
      <c r="AC109" s="184"/>
      <c r="AD109" s="183"/>
      <c r="AE109" s="61"/>
      <c r="AF109" s="184"/>
      <c r="AG109" s="183"/>
      <c r="AH109" s="61"/>
      <c r="AI109" s="184"/>
      <c r="AJ109" s="183"/>
      <c r="AK109" s="61"/>
      <c r="AL109" s="184"/>
      <c r="AM109" s="183"/>
      <c r="AN109" s="61"/>
      <c r="AO109" s="184"/>
      <c r="AP109" s="183"/>
      <c r="AQ109" s="61"/>
      <c r="AR109" s="184"/>
      <c r="AS109" s="183"/>
      <c r="AT109" s="61"/>
      <c r="AU109" s="184"/>
      <c r="AV109" s="183"/>
      <c r="AW109" s="61"/>
      <c r="AX109" s="184"/>
      <c r="AY109" s="183"/>
      <c r="AZ109" s="61"/>
      <c r="BA109" s="184"/>
      <c r="BB109" s="13"/>
      <c r="BC109" s="26"/>
      <c r="BD109" s="27">
        <f t="shared" si="36"/>
        <v>0</v>
      </c>
      <c r="BE109" s="13"/>
      <c r="BF109" s="26"/>
      <c r="BG109" s="27">
        <f t="shared" si="53"/>
        <v>0</v>
      </c>
      <c r="BH109" s="13"/>
      <c r="BI109" s="26">
        <f t="shared" si="54"/>
        <v>0</v>
      </c>
      <c r="BJ109" s="27">
        <f t="shared" si="55"/>
        <v>0</v>
      </c>
      <c r="BL109" s="43"/>
    </row>
    <row r="110" spans="1:64" ht="14.5" outlineLevel="1" x14ac:dyDescent="0.35">
      <c r="A110" s="13"/>
      <c r="B110" s="340" t="s">
        <v>515</v>
      </c>
      <c r="C110" s="267"/>
      <c r="D110" s="329"/>
      <c r="E110" s="267"/>
      <c r="F110" s="267"/>
      <c r="G110" s="23"/>
      <c r="H110" s="23"/>
      <c r="I110" s="23"/>
      <c r="J110" s="56"/>
      <c r="K110" s="24"/>
      <c r="L110" s="205">
        <f t="shared" si="52"/>
        <v>0</v>
      </c>
      <c r="M110" s="13"/>
      <c r="N110" s="183"/>
      <c r="O110" s="183"/>
      <c r="P110" s="183"/>
      <c r="Q110" s="395" t="str">
        <f t="shared" si="37"/>
        <v>ok</v>
      </c>
      <c r="R110" s="183"/>
      <c r="S110" s="61"/>
      <c r="T110" s="184"/>
      <c r="U110" s="183"/>
      <c r="V110" s="61"/>
      <c r="W110" s="184"/>
      <c r="X110" s="183"/>
      <c r="Y110" s="61"/>
      <c r="Z110" s="184"/>
      <c r="AA110" s="183"/>
      <c r="AB110" s="61"/>
      <c r="AC110" s="184"/>
      <c r="AD110" s="183"/>
      <c r="AE110" s="61"/>
      <c r="AF110" s="184"/>
      <c r="AG110" s="183"/>
      <c r="AH110" s="61"/>
      <c r="AI110" s="184"/>
      <c r="AJ110" s="183"/>
      <c r="AK110" s="61"/>
      <c r="AL110" s="184"/>
      <c r="AM110" s="183"/>
      <c r="AN110" s="61"/>
      <c r="AO110" s="184"/>
      <c r="AP110" s="183"/>
      <c r="AQ110" s="61"/>
      <c r="AR110" s="184"/>
      <c r="AS110" s="183"/>
      <c r="AT110" s="61"/>
      <c r="AU110" s="184"/>
      <c r="AV110" s="183"/>
      <c r="AW110" s="61"/>
      <c r="AX110" s="184"/>
      <c r="AY110" s="183"/>
      <c r="AZ110" s="61"/>
      <c r="BA110" s="184"/>
      <c r="BB110" s="13"/>
      <c r="BC110" s="26"/>
      <c r="BD110" s="27">
        <f t="shared" si="36"/>
        <v>0</v>
      </c>
      <c r="BE110" s="13"/>
      <c r="BF110" s="26"/>
      <c r="BG110" s="27">
        <f t="shared" si="53"/>
        <v>0</v>
      </c>
      <c r="BH110" s="13"/>
      <c r="BI110" s="26">
        <f t="shared" si="54"/>
        <v>0</v>
      </c>
      <c r="BJ110" s="27">
        <f t="shared" si="55"/>
        <v>0</v>
      </c>
      <c r="BL110" s="43"/>
    </row>
    <row r="111" spans="1:64" ht="14.5" outlineLevel="1" x14ac:dyDescent="0.35">
      <c r="A111" s="13"/>
      <c r="B111" s="340" t="s">
        <v>516</v>
      </c>
      <c r="C111" s="267"/>
      <c r="D111" s="329"/>
      <c r="E111" s="267"/>
      <c r="F111" s="267"/>
      <c r="G111" s="23"/>
      <c r="H111" s="23"/>
      <c r="I111" s="23"/>
      <c r="J111" s="56"/>
      <c r="K111" s="24"/>
      <c r="L111" s="205">
        <f t="shared" si="52"/>
        <v>0</v>
      </c>
      <c r="M111" s="13"/>
      <c r="N111" s="183"/>
      <c r="O111" s="183"/>
      <c r="P111" s="183"/>
      <c r="Q111" s="395" t="str">
        <f t="shared" si="37"/>
        <v>ok</v>
      </c>
      <c r="R111" s="183"/>
      <c r="S111" s="61"/>
      <c r="T111" s="184"/>
      <c r="U111" s="183"/>
      <c r="V111" s="61"/>
      <c r="W111" s="184"/>
      <c r="X111" s="183"/>
      <c r="Y111" s="61"/>
      <c r="Z111" s="184"/>
      <c r="AA111" s="183"/>
      <c r="AB111" s="61"/>
      <c r="AC111" s="184"/>
      <c r="AD111" s="183"/>
      <c r="AE111" s="61"/>
      <c r="AF111" s="184"/>
      <c r="AG111" s="183"/>
      <c r="AH111" s="61"/>
      <c r="AI111" s="184"/>
      <c r="AJ111" s="183"/>
      <c r="AK111" s="61"/>
      <c r="AL111" s="184"/>
      <c r="AM111" s="183"/>
      <c r="AN111" s="61"/>
      <c r="AO111" s="184"/>
      <c r="AP111" s="183"/>
      <c r="AQ111" s="61"/>
      <c r="AR111" s="184"/>
      <c r="AS111" s="183"/>
      <c r="AT111" s="61"/>
      <c r="AU111" s="184"/>
      <c r="AV111" s="183"/>
      <c r="AW111" s="61"/>
      <c r="AX111" s="184"/>
      <c r="AY111" s="183"/>
      <c r="AZ111" s="61"/>
      <c r="BA111" s="184"/>
      <c r="BB111" s="13"/>
      <c r="BC111" s="26"/>
      <c r="BD111" s="27">
        <f t="shared" si="36"/>
        <v>0</v>
      </c>
      <c r="BE111" s="13"/>
      <c r="BF111" s="26"/>
      <c r="BG111" s="27">
        <f t="shared" si="53"/>
        <v>0</v>
      </c>
      <c r="BH111" s="13"/>
      <c r="BI111" s="26">
        <f t="shared" si="54"/>
        <v>0</v>
      </c>
      <c r="BJ111" s="27">
        <f t="shared" si="55"/>
        <v>0</v>
      </c>
      <c r="BL111" s="43"/>
    </row>
    <row r="112" spans="1:64" ht="14.5" outlineLevel="1" x14ac:dyDescent="0.35">
      <c r="A112" s="13"/>
      <c r="B112" s="340" t="s">
        <v>517</v>
      </c>
      <c r="C112" s="267"/>
      <c r="D112" s="329"/>
      <c r="E112" s="267"/>
      <c r="F112" s="267"/>
      <c r="G112" s="23"/>
      <c r="H112" s="23"/>
      <c r="I112" s="23"/>
      <c r="J112" s="56"/>
      <c r="K112" s="24"/>
      <c r="L112" s="205">
        <f t="shared" si="52"/>
        <v>0</v>
      </c>
      <c r="M112" s="13"/>
      <c r="N112" s="183"/>
      <c r="O112" s="183"/>
      <c r="P112" s="183"/>
      <c r="Q112" s="395" t="str">
        <f t="shared" si="37"/>
        <v>ok</v>
      </c>
      <c r="R112" s="183"/>
      <c r="S112" s="61"/>
      <c r="T112" s="184"/>
      <c r="U112" s="183"/>
      <c r="V112" s="61"/>
      <c r="W112" s="184"/>
      <c r="X112" s="183"/>
      <c r="Y112" s="61"/>
      <c r="Z112" s="184"/>
      <c r="AA112" s="183"/>
      <c r="AB112" s="61"/>
      <c r="AC112" s="184"/>
      <c r="AD112" s="183"/>
      <c r="AE112" s="61"/>
      <c r="AF112" s="184"/>
      <c r="AG112" s="183"/>
      <c r="AH112" s="61"/>
      <c r="AI112" s="184"/>
      <c r="AJ112" s="183"/>
      <c r="AK112" s="61"/>
      <c r="AL112" s="184"/>
      <c r="AM112" s="183"/>
      <c r="AN112" s="61"/>
      <c r="AO112" s="184"/>
      <c r="AP112" s="183"/>
      <c r="AQ112" s="61"/>
      <c r="AR112" s="184"/>
      <c r="AS112" s="183"/>
      <c r="AT112" s="61"/>
      <c r="AU112" s="184"/>
      <c r="AV112" s="183"/>
      <c r="AW112" s="61"/>
      <c r="AX112" s="184"/>
      <c r="AY112" s="183"/>
      <c r="AZ112" s="61"/>
      <c r="BA112" s="184"/>
      <c r="BB112" s="13"/>
      <c r="BC112" s="26"/>
      <c r="BD112" s="27">
        <f t="shared" si="36"/>
        <v>0</v>
      </c>
      <c r="BE112" s="13"/>
      <c r="BF112" s="26"/>
      <c r="BG112" s="27">
        <f t="shared" si="53"/>
        <v>0</v>
      </c>
      <c r="BH112" s="13"/>
      <c r="BI112" s="26">
        <f t="shared" si="54"/>
        <v>0</v>
      </c>
      <c r="BJ112" s="27">
        <f t="shared" si="55"/>
        <v>0</v>
      </c>
      <c r="BL112" s="43"/>
    </row>
    <row r="113" spans="1:64" outlineLevel="1" thickBot="1" x14ac:dyDescent="0.4">
      <c r="A113" s="13"/>
      <c r="B113" s="340" t="s">
        <v>518</v>
      </c>
      <c r="C113" s="317"/>
      <c r="D113" s="358"/>
      <c r="E113" s="317"/>
      <c r="F113" s="341"/>
      <c r="G113" s="192"/>
      <c r="H113" s="192"/>
      <c r="I113" s="192"/>
      <c r="J113" s="193"/>
      <c r="K113" s="194"/>
      <c r="L113" s="205">
        <f t="shared" si="52"/>
        <v>0</v>
      </c>
      <c r="M113" s="13"/>
      <c r="N113" s="185"/>
      <c r="O113" s="185"/>
      <c r="P113" s="185"/>
      <c r="Q113" s="395" t="str">
        <f t="shared" si="37"/>
        <v>ok</v>
      </c>
      <c r="R113" s="185"/>
      <c r="S113" s="66"/>
      <c r="T113" s="186"/>
      <c r="U113" s="185"/>
      <c r="V113" s="66"/>
      <c r="W113" s="186"/>
      <c r="X113" s="185"/>
      <c r="Y113" s="66"/>
      <c r="Z113" s="186"/>
      <c r="AA113" s="185"/>
      <c r="AB113" s="66"/>
      <c r="AC113" s="186"/>
      <c r="AD113" s="185"/>
      <c r="AE113" s="66"/>
      <c r="AF113" s="186"/>
      <c r="AG113" s="185"/>
      <c r="AH113" s="66"/>
      <c r="AI113" s="186"/>
      <c r="AJ113" s="185"/>
      <c r="AK113" s="66"/>
      <c r="AL113" s="186"/>
      <c r="AM113" s="185"/>
      <c r="AN113" s="66"/>
      <c r="AO113" s="186"/>
      <c r="AP113" s="185"/>
      <c r="AQ113" s="66"/>
      <c r="AR113" s="186"/>
      <c r="AS113" s="185"/>
      <c r="AT113" s="66"/>
      <c r="AU113" s="186"/>
      <c r="AV113" s="185"/>
      <c r="AW113" s="66"/>
      <c r="AX113" s="186"/>
      <c r="AY113" s="185"/>
      <c r="AZ113" s="66"/>
      <c r="BA113" s="186"/>
      <c r="BB113" s="13"/>
      <c r="BC113" s="155"/>
      <c r="BD113" s="197">
        <f t="shared" si="36"/>
        <v>0</v>
      </c>
      <c r="BE113" s="13"/>
      <c r="BF113" s="155"/>
      <c r="BG113" s="27">
        <f t="shared" si="53"/>
        <v>0</v>
      </c>
      <c r="BH113" s="13"/>
      <c r="BI113" s="26">
        <f t="shared" si="54"/>
        <v>0</v>
      </c>
      <c r="BJ113" s="27">
        <f t="shared" si="55"/>
        <v>0</v>
      </c>
      <c r="BL113" s="198"/>
    </row>
    <row r="114" spans="1:64" ht="15" customHeight="1" thickBot="1" x14ac:dyDescent="0.4">
      <c r="A114" s="13"/>
      <c r="B114" s="388" t="s">
        <v>326</v>
      </c>
      <c r="C114" s="387"/>
      <c r="D114" s="387"/>
      <c r="E114" s="387"/>
      <c r="F114" s="387"/>
      <c r="G114" s="387"/>
      <c r="H114" s="387"/>
      <c r="I114" s="387"/>
      <c r="J114" s="387"/>
      <c r="K114" s="387"/>
      <c r="L114" s="348">
        <f>SUM(L115:L124)</f>
        <v>0</v>
      </c>
      <c r="M114" s="20"/>
      <c r="N114" s="348">
        <f t="shared" ref="N114:P114" si="56">SUM(N115:N124)</f>
        <v>0</v>
      </c>
      <c r="O114" s="348">
        <f t="shared" si="56"/>
        <v>0</v>
      </c>
      <c r="P114" s="348">
        <f t="shared" si="56"/>
        <v>0</v>
      </c>
      <c r="Q114" s="395" t="str">
        <f t="shared" si="37"/>
        <v>ok</v>
      </c>
      <c r="R114" s="175">
        <f t="shared" ref="R114:BA114" si="57">SUM(R115:R124)</f>
        <v>0</v>
      </c>
      <c r="S114" s="166">
        <f t="shared" si="57"/>
        <v>0</v>
      </c>
      <c r="T114" s="176">
        <f t="shared" si="57"/>
        <v>0</v>
      </c>
      <c r="U114" s="175">
        <f t="shared" si="57"/>
        <v>0</v>
      </c>
      <c r="V114" s="166">
        <f t="shared" si="57"/>
        <v>0</v>
      </c>
      <c r="W114" s="176">
        <f t="shared" si="57"/>
        <v>0</v>
      </c>
      <c r="X114" s="175">
        <f t="shared" si="57"/>
        <v>0</v>
      </c>
      <c r="Y114" s="166">
        <f t="shared" si="57"/>
        <v>0</v>
      </c>
      <c r="Z114" s="176">
        <f t="shared" si="57"/>
        <v>0</v>
      </c>
      <c r="AA114" s="175">
        <f t="shared" si="57"/>
        <v>0</v>
      </c>
      <c r="AB114" s="166">
        <f t="shared" si="57"/>
        <v>0</v>
      </c>
      <c r="AC114" s="176">
        <f t="shared" si="57"/>
        <v>0</v>
      </c>
      <c r="AD114" s="175">
        <f t="shared" si="57"/>
        <v>0</v>
      </c>
      <c r="AE114" s="166">
        <f t="shared" si="57"/>
        <v>0</v>
      </c>
      <c r="AF114" s="176">
        <f t="shared" si="57"/>
        <v>0</v>
      </c>
      <c r="AG114" s="175">
        <f t="shared" si="57"/>
        <v>0</v>
      </c>
      <c r="AH114" s="166">
        <f t="shared" si="57"/>
        <v>0</v>
      </c>
      <c r="AI114" s="176">
        <f t="shared" si="57"/>
        <v>0</v>
      </c>
      <c r="AJ114" s="175">
        <f t="shared" si="57"/>
        <v>0</v>
      </c>
      <c r="AK114" s="166">
        <f t="shared" si="57"/>
        <v>0</v>
      </c>
      <c r="AL114" s="176">
        <f t="shared" si="57"/>
        <v>0</v>
      </c>
      <c r="AM114" s="175">
        <f t="shared" si="57"/>
        <v>0</v>
      </c>
      <c r="AN114" s="166">
        <f t="shared" si="57"/>
        <v>0</v>
      </c>
      <c r="AO114" s="176">
        <f t="shared" si="57"/>
        <v>0</v>
      </c>
      <c r="AP114" s="175">
        <f t="shared" si="57"/>
        <v>0</v>
      </c>
      <c r="AQ114" s="166">
        <f t="shared" si="57"/>
        <v>0</v>
      </c>
      <c r="AR114" s="176">
        <f t="shared" si="57"/>
        <v>0</v>
      </c>
      <c r="AS114" s="175">
        <f t="shared" si="57"/>
        <v>0</v>
      </c>
      <c r="AT114" s="166">
        <f t="shared" si="57"/>
        <v>0</v>
      </c>
      <c r="AU114" s="176">
        <f t="shared" si="57"/>
        <v>0</v>
      </c>
      <c r="AV114" s="175">
        <f t="shared" si="57"/>
        <v>0</v>
      </c>
      <c r="AW114" s="166">
        <f t="shared" si="57"/>
        <v>0</v>
      </c>
      <c r="AX114" s="176">
        <f t="shared" si="57"/>
        <v>0</v>
      </c>
      <c r="AY114" s="175">
        <f t="shared" si="57"/>
        <v>0</v>
      </c>
      <c r="AZ114" s="166">
        <f t="shared" si="57"/>
        <v>0</v>
      </c>
      <c r="BA114" s="176">
        <f t="shared" si="57"/>
        <v>0</v>
      </c>
      <c r="BB114" s="13"/>
      <c r="BC114" s="21">
        <f>SUM(BC115:BC124)</f>
        <v>0</v>
      </c>
      <c r="BD114" s="22">
        <f t="shared" si="36"/>
        <v>0</v>
      </c>
      <c r="BE114" s="13"/>
      <c r="BF114" s="21">
        <f>SUM(BF115:BF124)</f>
        <v>0</v>
      </c>
      <c r="BG114" s="22">
        <f>IFERROR(BF114/L114,0)</f>
        <v>0</v>
      </c>
      <c r="BH114" s="13"/>
      <c r="BI114" s="21">
        <f>SUM(BI115:BI124)</f>
        <v>0</v>
      </c>
      <c r="BJ114" s="22">
        <f>IFERROR(BI114/L114,0)</f>
        <v>0</v>
      </c>
      <c r="BL114" s="40"/>
    </row>
    <row r="115" spans="1:64" ht="14.5" x14ac:dyDescent="0.35">
      <c r="A115" s="13"/>
      <c r="B115" s="340" t="s">
        <v>519</v>
      </c>
      <c r="C115" s="353"/>
      <c r="D115" s="353"/>
      <c r="E115" s="353"/>
      <c r="F115" s="354"/>
      <c r="G115" s="355"/>
      <c r="H115" s="355"/>
      <c r="I115" s="355"/>
      <c r="J115" s="356"/>
      <c r="K115" s="357"/>
      <c r="L115" s="205">
        <f t="shared" ref="L115:L124" si="58">F115*H115*J115*K115</f>
        <v>0</v>
      </c>
      <c r="M115" s="13"/>
      <c r="N115" s="177"/>
      <c r="O115" s="177"/>
      <c r="P115" s="177"/>
      <c r="Q115" s="395" t="str">
        <f t="shared" si="37"/>
        <v>ok</v>
      </c>
      <c r="R115" s="177"/>
      <c r="S115" s="169"/>
      <c r="T115" s="178"/>
      <c r="U115" s="177"/>
      <c r="V115" s="169"/>
      <c r="W115" s="178"/>
      <c r="X115" s="177"/>
      <c r="Y115" s="169"/>
      <c r="Z115" s="178"/>
      <c r="AA115" s="177"/>
      <c r="AB115" s="169"/>
      <c r="AC115" s="178"/>
      <c r="AD115" s="177"/>
      <c r="AE115" s="169"/>
      <c r="AF115" s="178"/>
      <c r="AG115" s="177"/>
      <c r="AH115" s="169"/>
      <c r="AI115" s="178"/>
      <c r="AJ115" s="177"/>
      <c r="AK115" s="169"/>
      <c r="AL115" s="178"/>
      <c r="AM115" s="177"/>
      <c r="AN115" s="169"/>
      <c r="AO115" s="178"/>
      <c r="AP115" s="177"/>
      <c r="AQ115" s="169"/>
      <c r="AR115" s="178"/>
      <c r="AS115" s="177"/>
      <c r="AT115" s="169"/>
      <c r="AU115" s="178"/>
      <c r="AV115" s="177"/>
      <c r="AW115" s="169"/>
      <c r="AX115" s="178"/>
      <c r="AY115" s="177"/>
      <c r="AZ115" s="169"/>
      <c r="BA115" s="178"/>
      <c r="BB115" s="13"/>
      <c r="BC115" s="26"/>
      <c r="BD115" s="27">
        <f t="shared" si="36"/>
        <v>0</v>
      </c>
      <c r="BE115" s="13"/>
      <c r="BF115" s="26"/>
      <c r="BG115" s="27">
        <f t="shared" ref="BG115:BG124" si="59">IFERROR(BF115/L115,0)</f>
        <v>0</v>
      </c>
      <c r="BH115" s="13"/>
      <c r="BI115" s="26">
        <f t="shared" ref="BI115:BI124" si="60">BC115+BF115</f>
        <v>0</v>
      </c>
      <c r="BJ115" s="27">
        <f t="shared" ref="BJ115:BJ124" si="61">IFERROR(BI115/L115,0)</f>
        <v>0</v>
      </c>
      <c r="BL115" s="43"/>
    </row>
    <row r="116" spans="1:64" ht="14.5" x14ac:dyDescent="0.35">
      <c r="A116" s="13"/>
      <c r="B116" s="340" t="s">
        <v>520</v>
      </c>
      <c r="C116" s="267"/>
      <c r="D116" s="329"/>
      <c r="E116" s="267"/>
      <c r="F116" s="326"/>
      <c r="G116" s="303"/>
      <c r="H116" s="303"/>
      <c r="I116" s="303"/>
      <c r="J116" s="359"/>
      <c r="K116" s="305"/>
      <c r="L116" s="205">
        <f t="shared" si="58"/>
        <v>0</v>
      </c>
      <c r="M116" s="13"/>
      <c r="N116" s="179"/>
      <c r="O116" s="179"/>
      <c r="P116" s="179"/>
      <c r="Q116" s="395" t="str">
        <f t="shared" si="37"/>
        <v>ok</v>
      </c>
      <c r="R116" s="179"/>
      <c r="S116" s="168"/>
      <c r="T116" s="180"/>
      <c r="U116" s="179"/>
      <c r="V116" s="168"/>
      <c r="W116" s="180"/>
      <c r="X116" s="179"/>
      <c r="Y116" s="168"/>
      <c r="Z116" s="180"/>
      <c r="AA116" s="179"/>
      <c r="AB116" s="168"/>
      <c r="AC116" s="180"/>
      <c r="AD116" s="179"/>
      <c r="AE116" s="168"/>
      <c r="AF116" s="180"/>
      <c r="AG116" s="179"/>
      <c r="AH116" s="168"/>
      <c r="AI116" s="180"/>
      <c r="AJ116" s="179"/>
      <c r="AK116" s="168"/>
      <c r="AL116" s="180"/>
      <c r="AM116" s="179"/>
      <c r="AN116" s="168"/>
      <c r="AO116" s="180"/>
      <c r="AP116" s="179"/>
      <c r="AQ116" s="168"/>
      <c r="AR116" s="180"/>
      <c r="AS116" s="179"/>
      <c r="AT116" s="168"/>
      <c r="AU116" s="180"/>
      <c r="AV116" s="179"/>
      <c r="AW116" s="168"/>
      <c r="AX116" s="180"/>
      <c r="AY116" s="179"/>
      <c r="AZ116" s="168"/>
      <c r="BA116" s="180"/>
      <c r="BB116" s="13"/>
      <c r="BC116" s="26"/>
      <c r="BD116" s="27">
        <f t="shared" si="36"/>
        <v>0</v>
      </c>
      <c r="BE116" s="13"/>
      <c r="BF116" s="26"/>
      <c r="BG116" s="27">
        <f t="shared" si="59"/>
        <v>0</v>
      </c>
      <c r="BH116" s="13"/>
      <c r="BI116" s="26">
        <f t="shared" si="60"/>
        <v>0</v>
      </c>
      <c r="BJ116" s="27">
        <f t="shared" si="61"/>
        <v>0</v>
      </c>
      <c r="BL116" s="43"/>
    </row>
    <row r="117" spans="1:64" ht="14.5" outlineLevel="1" x14ac:dyDescent="0.35">
      <c r="A117" s="13"/>
      <c r="B117" s="340" t="s">
        <v>521</v>
      </c>
      <c r="C117" s="267"/>
      <c r="D117" s="267"/>
      <c r="E117" s="267"/>
      <c r="F117" s="267"/>
      <c r="G117" s="267"/>
      <c r="H117" s="267"/>
      <c r="I117" s="267"/>
      <c r="J117" s="359"/>
      <c r="K117" s="24"/>
      <c r="L117" s="205">
        <f t="shared" si="58"/>
        <v>0</v>
      </c>
      <c r="M117" s="13"/>
      <c r="N117" s="181"/>
      <c r="O117" s="181"/>
      <c r="P117" s="181"/>
      <c r="Q117" s="395" t="str">
        <f t="shared" si="37"/>
        <v>ok</v>
      </c>
      <c r="R117" s="181"/>
      <c r="S117" s="174"/>
      <c r="T117" s="182"/>
      <c r="U117" s="181"/>
      <c r="V117" s="174"/>
      <c r="W117" s="182"/>
      <c r="X117" s="181"/>
      <c r="Y117" s="174"/>
      <c r="Z117" s="182"/>
      <c r="AA117" s="181"/>
      <c r="AB117" s="174"/>
      <c r="AC117" s="182"/>
      <c r="AD117" s="181"/>
      <c r="AE117" s="174"/>
      <c r="AF117" s="182"/>
      <c r="AG117" s="181"/>
      <c r="AH117" s="174"/>
      <c r="AI117" s="182"/>
      <c r="AJ117" s="181"/>
      <c r="AK117" s="174"/>
      <c r="AL117" s="182"/>
      <c r="AM117" s="181"/>
      <c r="AN117" s="174"/>
      <c r="AO117" s="182"/>
      <c r="AP117" s="181"/>
      <c r="AQ117" s="174"/>
      <c r="AR117" s="182"/>
      <c r="AS117" s="181"/>
      <c r="AT117" s="174"/>
      <c r="AU117" s="182"/>
      <c r="AV117" s="181"/>
      <c r="AW117" s="174"/>
      <c r="AX117" s="182"/>
      <c r="AY117" s="181"/>
      <c r="AZ117" s="174"/>
      <c r="BA117" s="182"/>
      <c r="BB117" s="13"/>
      <c r="BC117" s="26"/>
      <c r="BD117" s="27">
        <f t="shared" si="36"/>
        <v>0</v>
      </c>
      <c r="BE117" s="13"/>
      <c r="BF117" s="26"/>
      <c r="BG117" s="27">
        <f t="shared" si="59"/>
        <v>0</v>
      </c>
      <c r="BH117" s="13"/>
      <c r="BI117" s="26">
        <f t="shared" si="60"/>
        <v>0</v>
      </c>
      <c r="BJ117" s="27">
        <f t="shared" si="61"/>
        <v>0</v>
      </c>
      <c r="BL117" s="43"/>
    </row>
    <row r="118" spans="1:64" ht="14.5" outlineLevel="1" x14ac:dyDescent="0.35">
      <c r="A118" s="13"/>
      <c r="B118" s="340" t="s">
        <v>522</v>
      </c>
      <c r="C118" s="267"/>
      <c r="D118" s="267"/>
      <c r="E118" s="267"/>
      <c r="F118" s="267"/>
      <c r="G118" s="267"/>
      <c r="H118" s="267"/>
      <c r="I118" s="267"/>
      <c r="J118" s="360"/>
      <c r="K118" s="24"/>
      <c r="L118" s="205">
        <f t="shared" si="58"/>
        <v>0</v>
      </c>
      <c r="M118" s="13"/>
      <c r="N118" s="183"/>
      <c r="O118" s="183"/>
      <c r="P118" s="183"/>
      <c r="Q118" s="395" t="str">
        <f t="shared" si="37"/>
        <v>ok</v>
      </c>
      <c r="R118" s="183"/>
      <c r="S118" s="61"/>
      <c r="T118" s="184"/>
      <c r="U118" s="183"/>
      <c r="V118" s="61"/>
      <c r="W118" s="184"/>
      <c r="X118" s="183"/>
      <c r="Y118" s="61"/>
      <c r="Z118" s="184"/>
      <c r="AA118" s="183"/>
      <c r="AB118" s="61"/>
      <c r="AC118" s="184"/>
      <c r="AD118" s="183"/>
      <c r="AE118" s="61"/>
      <c r="AF118" s="184"/>
      <c r="AG118" s="183"/>
      <c r="AH118" s="61"/>
      <c r="AI118" s="184"/>
      <c r="AJ118" s="183"/>
      <c r="AK118" s="61"/>
      <c r="AL118" s="184"/>
      <c r="AM118" s="183"/>
      <c r="AN118" s="61"/>
      <c r="AO118" s="184"/>
      <c r="AP118" s="183"/>
      <c r="AQ118" s="61"/>
      <c r="AR118" s="184"/>
      <c r="AS118" s="183"/>
      <c r="AT118" s="61"/>
      <c r="AU118" s="184"/>
      <c r="AV118" s="183"/>
      <c r="AW118" s="61"/>
      <c r="AX118" s="184"/>
      <c r="AY118" s="183"/>
      <c r="AZ118" s="61"/>
      <c r="BA118" s="184"/>
      <c r="BB118" s="13"/>
      <c r="BC118" s="26"/>
      <c r="BD118" s="27">
        <f t="shared" si="36"/>
        <v>0</v>
      </c>
      <c r="BE118" s="13"/>
      <c r="BF118" s="26"/>
      <c r="BG118" s="27">
        <f t="shared" si="59"/>
        <v>0</v>
      </c>
      <c r="BH118" s="13"/>
      <c r="BI118" s="26">
        <f t="shared" si="60"/>
        <v>0</v>
      </c>
      <c r="BJ118" s="27">
        <f t="shared" si="61"/>
        <v>0</v>
      </c>
      <c r="BL118" s="43"/>
    </row>
    <row r="119" spans="1:64" ht="14.5" outlineLevel="1" x14ac:dyDescent="0.35">
      <c r="A119" s="13"/>
      <c r="B119" s="340" t="s">
        <v>523</v>
      </c>
      <c r="C119" s="267"/>
      <c r="D119" s="329"/>
      <c r="E119" s="267"/>
      <c r="F119" s="267"/>
      <c r="G119" s="23"/>
      <c r="H119" s="23"/>
      <c r="I119" s="23"/>
      <c r="J119" s="56"/>
      <c r="K119" s="24"/>
      <c r="L119" s="205">
        <f t="shared" si="58"/>
        <v>0</v>
      </c>
      <c r="M119" s="13"/>
      <c r="N119" s="183"/>
      <c r="O119" s="183"/>
      <c r="P119" s="183"/>
      <c r="Q119" s="395" t="str">
        <f t="shared" si="37"/>
        <v>ok</v>
      </c>
      <c r="R119" s="183"/>
      <c r="S119" s="61"/>
      <c r="T119" s="184"/>
      <c r="U119" s="183"/>
      <c r="V119" s="61"/>
      <c r="W119" s="184"/>
      <c r="X119" s="183"/>
      <c r="Y119" s="61"/>
      <c r="Z119" s="184"/>
      <c r="AA119" s="183"/>
      <c r="AB119" s="61"/>
      <c r="AC119" s="184"/>
      <c r="AD119" s="183"/>
      <c r="AE119" s="61"/>
      <c r="AF119" s="184"/>
      <c r="AG119" s="183"/>
      <c r="AH119" s="61"/>
      <c r="AI119" s="184"/>
      <c r="AJ119" s="183"/>
      <c r="AK119" s="61"/>
      <c r="AL119" s="184"/>
      <c r="AM119" s="183"/>
      <c r="AN119" s="61"/>
      <c r="AO119" s="184"/>
      <c r="AP119" s="183"/>
      <c r="AQ119" s="61"/>
      <c r="AR119" s="184"/>
      <c r="AS119" s="183"/>
      <c r="AT119" s="61"/>
      <c r="AU119" s="184"/>
      <c r="AV119" s="183"/>
      <c r="AW119" s="61"/>
      <c r="AX119" s="184"/>
      <c r="AY119" s="183"/>
      <c r="AZ119" s="61"/>
      <c r="BA119" s="184"/>
      <c r="BB119" s="13"/>
      <c r="BC119" s="26"/>
      <c r="BD119" s="27">
        <f t="shared" si="36"/>
        <v>0</v>
      </c>
      <c r="BE119" s="13"/>
      <c r="BF119" s="26"/>
      <c r="BG119" s="27">
        <f t="shared" si="59"/>
        <v>0</v>
      </c>
      <c r="BH119" s="13"/>
      <c r="BI119" s="26">
        <f t="shared" si="60"/>
        <v>0</v>
      </c>
      <c r="BJ119" s="27">
        <f t="shared" si="61"/>
        <v>0</v>
      </c>
      <c r="BL119" s="43"/>
    </row>
    <row r="120" spans="1:64" ht="14.5" outlineLevel="1" x14ac:dyDescent="0.35">
      <c r="A120" s="13"/>
      <c r="B120" s="340" t="s">
        <v>524</v>
      </c>
      <c r="C120" s="267"/>
      <c r="D120" s="329"/>
      <c r="E120" s="267"/>
      <c r="F120" s="267"/>
      <c r="G120" s="23"/>
      <c r="H120" s="23"/>
      <c r="I120" s="23"/>
      <c r="J120" s="56"/>
      <c r="K120" s="24"/>
      <c r="L120" s="205">
        <f t="shared" si="58"/>
        <v>0</v>
      </c>
      <c r="M120" s="13"/>
      <c r="N120" s="183"/>
      <c r="O120" s="183"/>
      <c r="P120" s="183"/>
      <c r="Q120" s="395" t="str">
        <f t="shared" si="37"/>
        <v>ok</v>
      </c>
      <c r="R120" s="183"/>
      <c r="S120" s="61"/>
      <c r="T120" s="184"/>
      <c r="U120" s="183"/>
      <c r="V120" s="61"/>
      <c r="W120" s="184"/>
      <c r="X120" s="183"/>
      <c r="Y120" s="61"/>
      <c r="Z120" s="184"/>
      <c r="AA120" s="183"/>
      <c r="AB120" s="61"/>
      <c r="AC120" s="184"/>
      <c r="AD120" s="183"/>
      <c r="AE120" s="61"/>
      <c r="AF120" s="184"/>
      <c r="AG120" s="183"/>
      <c r="AH120" s="61"/>
      <c r="AI120" s="184"/>
      <c r="AJ120" s="183"/>
      <c r="AK120" s="61"/>
      <c r="AL120" s="184"/>
      <c r="AM120" s="183"/>
      <c r="AN120" s="61"/>
      <c r="AO120" s="184"/>
      <c r="AP120" s="183"/>
      <c r="AQ120" s="61"/>
      <c r="AR120" s="184"/>
      <c r="AS120" s="183"/>
      <c r="AT120" s="61"/>
      <c r="AU120" s="184"/>
      <c r="AV120" s="183"/>
      <c r="AW120" s="61"/>
      <c r="AX120" s="184"/>
      <c r="AY120" s="183"/>
      <c r="AZ120" s="61"/>
      <c r="BA120" s="184"/>
      <c r="BB120" s="13"/>
      <c r="BC120" s="26"/>
      <c r="BD120" s="27">
        <f t="shared" si="36"/>
        <v>0</v>
      </c>
      <c r="BE120" s="13"/>
      <c r="BF120" s="26"/>
      <c r="BG120" s="27">
        <f t="shared" si="59"/>
        <v>0</v>
      </c>
      <c r="BH120" s="13"/>
      <c r="BI120" s="26">
        <f t="shared" si="60"/>
        <v>0</v>
      </c>
      <c r="BJ120" s="27">
        <f t="shared" si="61"/>
        <v>0</v>
      </c>
      <c r="BL120" s="43"/>
    </row>
    <row r="121" spans="1:64" ht="14.5" outlineLevel="1" x14ac:dyDescent="0.35">
      <c r="A121" s="13"/>
      <c r="B121" s="340" t="s">
        <v>525</v>
      </c>
      <c r="C121" s="267"/>
      <c r="D121" s="329"/>
      <c r="E121" s="267"/>
      <c r="F121" s="267"/>
      <c r="G121" s="23"/>
      <c r="H121" s="23"/>
      <c r="I121" s="23"/>
      <c r="J121" s="56"/>
      <c r="K121" s="24"/>
      <c r="L121" s="205">
        <f t="shared" si="58"/>
        <v>0</v>
      </c>
      <c r="M121" s="13"/>
      <c r="N121" s="183"/>
      <c r="O121" s="183"/>
      <c r="P121" s="183"/>
      <c r="Q121" s="395" t="str">
        <f t="shared" si="37"/>
        <v>ok</v>
      </c>
      <c r="R121" s="183"/>
      <c r="S121" s="61"/>
      <c r="T121" s="184"/>
      <c r="U121" s="183"/>
      <c r="V121" s="61"/>
      <c r="W121" s="184"/>
      <c r="X121" s="183"/>
      <c r="Y121" s="61"/>
      <c r="Z121" s="184"/>
      <c r="AA121" s="183"/>
      <c r="AB121" s="61"/>
      <c r="AC121" s="184"/>
      <c r="AD121" s="183"/>
      <c r="AE121" s="61"/>
      <c r="AF121" s="184"/>
      <c r="AG121" s="183"/>
      <c r="AH121" s="61"/>
      <c r="AI121" s="184"/>
      <c r="AJ121" s="183"/>
      <c r="AK121" s="61"/>
      <c r="AL121" s="184"/>
      <c r="AM121" s="183"/>
      <c r="AN121" s="61"/>
      <c r="AO121" s="184"/>
      <c r="AP121" s="183"/>
      <c r="AQ121" s="61"/>
      <c r="AR121" s="184"/>
      <c r="AS121" s="183"/>
      <c r="AT121" s="61"/>
      <c r="AU121" s="184"/>
      <c r="AV121" s="183"/>
      <c r="AW121" s="61"/>
      <c r="AX121" s="184"/>
      <c r="AY121" s="183"/>
      <c r="AZ121" s="61"/>
      <c r="BA121" s="184"/>
      <c r="BB121" s="13"/>
      <c r="BC121" s="26"/>
      <c r="BD121" s="27">
        <f t="shared" si="36"/>
        <v>0</v>
      </c>
      <c r="BE121" s="13"/>
      <c r="BF121" s="26"/>
      <c r="BG121" s="27">
        <f t="shared" si="59"/>
        <v>0</v>
      </c>
      <c r="BH121" s="13"/>
      <c r="BI121" s="26">
        <f t="shared" si="60"/>
        <v>0</v>
      </c>
      <c r="BJ121" s="27">
        <f t="shared" si="61"/>
        <v>0</v>
      </c>
      <c r="BL121" s="43"/>
    </row>
    <row r="122" spans="1:64" ht="14.5" outlineLevel="1" x14ac:dyDescent="0.35">
      <c r="A122" s="13"/>
      <c r="B122" s="340" t="s">
        <v>526</v>
      </c>
      <c r="C122" s="267"/>
      <c r="D122" s="329"/>
      <c r="E122" s="267"/>
      <c r="F122" s="267"/>
      <c r="G122" s="23"/>
      <c r="H122" s="23"/>
      <c r="I122" s="23"/>
      <c r="J122" s="56"/>
      <c r="K122" s="24"/>
      <c r="L122" s="205">
        <f t="shared" si="58"/>
        <v>0</v>
      </c>
      <c r="M122" s="13"/>
      <c r="N122" s="183"/>
      <c r="O122" s="183"/>
      <c r="P122" s="183"/>
      <c r="Q122" s="395" t="str">
        <f t="shared" si="37"/>
        <v>ok</v>
      </c>
      <c r="R122" s="183"/>
      <c r="S122" s="61"/>
      <c r="T122" s="184"/>
      <c r="U122" s="183"/>
      <c r="V122" s="61"/>
      <c r="W122" s="184"/>
      <c r="X122" s="183"/>
      <c r="Y122" s="61"/>
      <c r="Z122" s="184"/>
      <c r="AA122" s="183"/>
      <c r="AB122" s="61"/>
      <c r="AC122" s="184"/>
      <c r="AD122" s="183"/>
      <c r="AE122" s="61"/>
      <c r="AF122" s="184"/>
      <c r="AG122" s="183"/>
      <c r="AH122" s="61"/>
      <c r="AI122" s="184"/>
      <c r="AJ122" s="183"/>
      <c r="AK122" s="61"/>
      <c r="AL122" s="184"/>
      <c r="AM122" s="183"/>
      <c r="AN122" s="61"/>
      <c r="AO122" s="184"/>
      <c r="AP122" s="183"/>
      <c r="AQ122" s="61"/>
      <c r="AR122" s="184"/>
      <c r="AS122" s="183"/>
      <c r="AT122" s="61"/>
      <c r="AU122" s="184"/>
      <c r="AV122" s="183"/>
      <c r="AW122" s="61"/>
      <c r="AX122" s="184"/>
      <c r="AY122" s="183"/>
      <c r="AZ122" s="61"/>
      <c r="BA122" s="184"/>
      <c r="BB122" s="13"/>
      <c r="BC122" s="26"/>
      <c r="BD122" s="27">
        <f t="shared" si="36"/>
        <v>0</v>
      </c>
      <c r="BE122" s="13"/>
      <c r="BF122" s="26"/>
      <c r="BG122" s="27">
        <f t="shared" si="59"/>
        <v>0</v>
      </c>
      <c r="BH122" s="13"/>
      <c r="BI122" s="26">
        <f t="shared" si="60"/>
        <v>0</v>
      </c>
      <c r="BJ122" s="27">
        <f t="shared" si="61"/>
        <v>0</v>
      </c>
      <c r="BL122" s="43"/>
    </row>
    <row r="123" spans="1:64" ht="14.5" outlineLevel="1" x14ac:dyDescent="0.35">
      <c r="A123" s="13"/>
      <c r="B123" s="340" t="s">
        <v>527</v>
      </c>
      <c r="C123" s="267"/>
      <c r="D123" s="329"/>
      <c r="E123" s="267"/>
      <c r="F123" s="267"/>
      <c r="G123" s="23"/>
      <c r="H123" s="23"/>
      <c r="I123" s="23"/>
      <c r="J123" s="56"/>
      <c r="K123" s="24"/>
      <c r="L123" s="205">
        <f t="shared" si="58"/>
        <v>0</v>
      </c>
      <c r="M123" s="13"/>
      <c r="N123" s="183"/>
      <c r="O123" s="183"/>
      <c r="P123" s="183"/>
      <c r="Q123" s="395" t="str">
        <f t="shared" si="37"/>
        <v>ok</v>
      </c>
      <c r="R123" s="183"/>
      <c r="S123" s="61"/>
      <c r="T123" s="184"/>
      <c r="U123" s="183"/>
      <c r="V123" s="61"/>
      <c r="W123" s="184"/>
      <c r="X123" s="183"/>
      <c r="Y123" s="61"/>
      <c r="Z123" s="184"/>
      <c r="AA123" s="183"/>
      <c r="AB123" s="61"/>
      <c r="AC123" s="184"/>
      <c r="AD123" s="183"/>
      <c r="AE123" s="61"/>
      <c r="AF123" s="184"/>
      <c r="AG123" s="183"/>
      <c r="AH123" s="61"/>
      <c r="AI123" s="184"/>
      <c r="AJ123" s="183"/>
      <c r="AK123" s="61"/>
      <c r="AL123" s="184"/>
      <c r="AM123" s="183"/>
      <c r="AN123" s="61"/>
      <c r="AO123" s="184"/>
      <c r="AP123" s="183"/>
      <c r="AQ123" s="61"/>
      <c r="AR123" s="184"/>
      <c r="AS123" s="183"/>
      <c r="AT123" s="61"/>
      <c r="AU123" s="184"/>
      <c r="AV123" s="183"/>
      <c r="AW123" s="61"/>
      <c r="AX123" s="184"/>
      <c r="AY123" s="183"/>
      <c r="AZ123" s="61"/>
      <c r="BA123" s="184"/>
      <c r="BB123" s="13"/>
      <c r="BC123" s="26"/>
      <c r="BD123" s="27">
        <f t="shared" si="36"/>
        <v>0</v>
      </c>
      <c r="BE123" s="13"/>
      <c r="BF123" s="26"/>
      <c r="BG123" s="27">
        <f t="shared" si="59"/>
        <v>0</v>
      </c>
      <c r="BH123" s="13"/>
      <c r="BI123" s="26">
        <f t="shared" si="60"/>
        <v>0</v>
      </c>
      <c r="BJ123" s="27">
        <f t="shared" si="61"/>
        <v>0</v>
      </c>
      <c r="BL123" s="43"/>
    </row>
    <row r="124" spans="1:64" outlineLevel="1" thickBot="1" x14ac:dyDescent="0.4">
      <c r="A124" s="13"/>
      <c r="B124" s="340" t="s">
        <v>528</v>
      </c>
      <c r="C124" s="317"/>
      <c r="D124" s="358"/>
      <c r="E124" s="317"/>
      <c r="F124" s="341"/>
      <c r="G124" s="192"/>
      <c r="H124" s="192"/>
      <c r="I124" s="192"/>
      <c r="J124" s="193"/>
      <c r="K124" s="194"/>
      <c r="L124" s="205">
        <f t="shared" si="58"/>
        <v>0</v>
      </c>
      <c r="M124" s="13"/>
      <c r="N124" s="185"/>
      <c r="O124" s="185"/>
      <c r="P124" s="185"/>
      <c r="Q124" s="395" t="str">
        <f t="shared" si="37"/>
        <v>ok</v>
      </c>
      <c r="R124" s="185"/>
      <c r="S124" s="66"/>
      <c r="T124" s="186"/>
      <c r="U124" s="185"/>
      <c r="V124" s="66"/>
      <c r="W124" s="186"/>
      <c r="X124" s="185"/>
      <c r="Y124" s="66"/>
      <c r="Z124" s="186"/>
      <c r="AA124" s="185"/>
      <c r="AB124" s="66"/>
      <c r="AC124" s="186"/>
      <c r="AD124" s="185"/>
      <c r="AE124" s="66"/>
      <c r="AF124" s="186"/>
      <c r="AG124" s="185"/>
      <c r="AH124" s="66"/>
      <c r="AI124" s="186"/>
      <c r="AJ124" s="185"/>
      <c r="AK124" s="66"/>
      <c r="AL124" s="186"/>
      <c r="AM124" s="185"/>
      <c r="AN124" s="66"/>
      <c r="AO124" s="186"/>
      <c r="AP124" s="185"/>
      <c r="AQ124" s="66"/>
      <c r="AR124" s="186"/>
      <c r="AS124" s="185"/>
      <c r="AT124" s="66"/>
      <c r="AU124" s="186"/>
      <c r="AV124" s="185"/>
      <c r="AW124" s="66"/>
      <c r="AX124" s="186"/>
      <c r="AY124" s="185"/>
      <c r="AZ124" s="66"/>
      <c r="BA124" s="186"/>
      <c r="BB124" s="13"/>
      <c r="BC124" s="155"/>
      <c r="BD124" s="197">
        <f t="shared" si="36"/>
        <v>0</v>
      </c>
      <c r="BE124" s="13"/>
      <c r="BF124" s="155"/>
      <c r="BG124" s="27">
        <f t="shared" si="59"/>
        <v>0</v>
      </c>
      <c r="BH124" s="13"/>
      <c r="BI124" s="26">
        <f t="shared" si="60"/>
        <v>0</v>
      </c>
      <c r="BJ124" s="27">
        <f t="shared" si="61"/>
        <v>0</v>
      </c>
      <c r="BL124" s="198"/>
    </row>
    <row r="125" spans="1:64" outlineLevel="1" thickBot="1" x14ac:dyDescent="0.4">
      <c r="A125" s="13"/>
      <c r="B125" s="403"/>
      <c r="C125" s="404"/>
      <c r="D125" s="404"/>
      <c r="E125" s="404"/>
      <c r="F125" s="36"/>
      <c r="G125" s="404"/>
      <c r="H125" s="404"/>
      <c r="I125" s="404"/>
      <c r="J125" s="405"/>
      <c r="K125" s="187"/>
      <c r="L125" s="154"/>
      <c r="M125" s="13"/>
      <c r="N125" s="406"/>
      <c r="O125" s="406"/>
      <c r="P125" s="406"/>
      <c r="Q125" s="395"/>
      <c r="R125" s="406"/>
      <c r="S125" s="406"/>
      <c r="T125" s="406"/>
      <c r="U125" s="406"/>
      <c r="V125" s="406"/>
      <c r="W125" s="406"/>
      <c r="X125" s="406"/>
      <c r="Y125" s="406"/>
      <c r="Z125" s="406"/>
      <c r="AA125" s="406"/>
      <c r="AB125" s="406"/>
      <c r="AC125" s="406"/>
      <c r="AD125" s="406"/>
      <c r="AE125" s="406"/>
      <c r="AF125" s="406"/>
      <c r="AG125" s="406"/>
      <c r="AH125" s="406"/>
      <c r="AI125" s="406"/>
      <c r="AJ125" s="406"/>
      <c r="AK125" s="406"/>
      <c r="AL125" s="406"/>
      <c r="AM125" s="406"/>
      <c r="AN125" s="406"/>
      <c r="AO125" s="406"/>
      <c r="AP125" s="406"/>
      <c r="AQ125" s="406"/>
      <c r="AR125" s="406"/>
      <c r="AS125" s="406"/>
      <c r="AT125" s="406"/>
      <c r="AU125" s="406"/>
      <c r="AV125" s="406"/>
      <c r="AW125" s="406"/>
      <c r="AX125" s="406"/>
      <c r="AY125" s="406"/>
      <c r="AZ125" s="406"/>
      <c r="BA125" s="406"/>
      <c r="BB125" s="13"/>
      <c r="BC125" s="19"/>
      <c r="BD125" s="188"/>
      <c r="BE125" s="13"/>
      <c r="BF125" s="19"/>
      <c r="BG125" s="188"/>
      <c r="BH125" s="13"/>
      <c r="BI125" s="19"/>
      <c r="BJ125" s="188"/>
      <c r="BL125" s="407"/>
    </row>
    <row r="126" spans="1:64" ht="14.5" x14ac:dyDescent="0.35">
      <c r="A126" s="13"/>
      <c r="B126" s="434" t="s">
        <v>337</v>
      </c>
      <c r="C126" s="435"/>
      <c r="D126" s="435"/>
      <c r="E126" s="436"/>
      <c r="F126" s="17"/>
      <c r="G126" s="398"/>
      <c r="H126" s="398"/>
      <c r="I126" s="398"/>
      <c r="J126" s="398"/>
      <c r="K126" s="398"/>
      <c r="L126" s="171">
        <f>L103+L92+L81+L47+L36+L13+L114</f>
        <v>0</v>
      </c>
      <c r="M126" s="13"/>
      <c r="N126" s="171">
        <f>N103+N92+N81+N47+N36+N13+N114</f>
        <v>0</v>
      </c>
      <c r="O126" s="171">
        <f>O103+O92+O81+O47+O36+O13+O114</f>
        <v>0</v>
      </c>
      <c r="P126" s="171">
        <f>P103+P92+P81+P47+P36+P13+P114</f>
        <v>0</v>
      </c>
      <c r="R126" s="62">
        <f t="shared" ref="R126:BA126" si="62">R103+R92+R81+R47+R36+R13</f>
        <v>0</v>
      </c>
      <c r="S126" s="63">
        <f t="shared" si="62"/>
        <v>0</v>
      </c>
      <c r="T126" s="63">
        <f t="shared" si="62"/>
        <v>0</v>
      </c>
      <c r="U126" s="63">
        <f t="shared" si="62"/>
        <v>0</v>
      </c>
      <c r="V126" s="63">
        <f t="shared" si="62"/>
        <v>0</v>
      </c>
      <c r="W126" s="63">
        <f t="shared" si="62"/>
        <v>0</v>
      </c>
      <c r="X126" s="63">
        <f t="shared" si="62"/>
        <v>0</v>
      </c>
      <c r="Y126" s="63">
        <f t="shared" si="62"/>
        <v>0</v>
      </c>
      <c r="Z126" s="63">
        <f t="shared" si="62"/>
        <v>0</v>
      </c>
      <c r="AA126" s="63">
        <f t="shared" si="62"/>
        <v>0</v>
      </c>
      <c r="AB126" s="63">
        <f t="shared" si="62"/>
        <v>0</v>
      </c>
      <c r="AC126" s="63">
        <f t="shared" si="62"/>
        <v>0</v>
      </c>
      <c r="AD126" s="63">
        <f t="shared" si="62"/>
        <v>0</v>
      </c>
      <c r="AE126" s="63">
        <f t="shared" si="62"/>
        <v>0</v>
      </c>
      <c r="AF126" s="63">
        <f t="shared" si="62"/>
        <v>0</v>
      </c>
      <c r="AG126" s="63">
        <f t="shared" si="62"/>
        <v>0</v>
      </c>
      <c r="AH126" s="63">
        <f t="shared" si="62"/>
        <v>0</v>
      </c>
      <c r="AI126" s="63">
        <f t="shared" si="62"/>
        <v>0</v>
      </c>
      <c r="AJ126" s="63">
        <f t="shared" si="62"/>
        <v>0</v>
      </c>
      <c r="AK126" s="63">
        <f t="shared" si="62"/>
        <v>0</v>
      </c>
      <c r="AL126" s="63">
        <f t="shared" si="62"/>
        <v>0</v>
      </c>
      <c r="AM126" s="63">
        <f t="shared" si="62"/>
        <v>0</v>
      </c>
      <c r="AN126" s="63">
        <f t="shared" si="62"/>
        <v>0</v>
      </c>
      <c r="AO126" s="63">
        <f t="shared" si="62"/>
        <v>0</v>
      </c>
      <c r="AP126" s="63">
        <f t="shared" si="62"/>
        <v>0</v>
      </c>
      <c r="AQ126" s="63">
        <f t="shared" si="62"/>
        <v>0</v>
      </c>
      <c r="AR126" s="63">
        <f t="shared" si="62"/>
        <v>0</v>
      </c>
      <c r="AS126" s="63">
        <f t="shared" si="62"/>
        <v>0</v>
      </c>
      <c r="AT126" s="63">
        <f t="shared" si="62"/>
        <v>0</v>
      </c>
      <c r="AU126" s="63">
        <f t="shared" si="62"/>
        <v>0</v>
      </c>
      <c r="AV126" s="63">
        <f t="shared" si="62"/>
        <v>0</v>
      </c>
      <c r="AW126" s="63">
        <f t="shared" si="62"/>
        <v>0</v>
      </c>
      <c r="AX126" s="63">
        <f t="shared" si="62"/>
        <v>0</v>
      </c>
      <c r="AY126" s="63">
        <f t="shared" si="62"/>
        <v>0</v>
      </c>
      <c r="AZ126" s="63">
        <f t="shared" si="62"/>
        <v>0</v>
      </c>
      <c r="BA126" s="189">
        <f t="shared" si="62"/>
        <v>0</v>
      </c>
      <c r="BB126" s="13"/>
      <c r="BC126" s="32">
        <f>BC103+BC92+BC81+BC47+BC36+BC13</f>
        <v>0</v>
      </c>
      <c r="BD126" s="33">
        <f t="shared" ref="BD126:BD127" si="63">IFERROR(BC126/L126,0)</f>
        <v>0</v>
      </c>
      <c r="BE126" s="13"/>
      <c r="BF126" s="32">
        <f>BF103+BF92+BF81+BF47+BF36+BF13</f>
        <v>0</v>
      </c>
      <c r="BG126" s="33">
        <f t="shared" ref="BG126" si="64">IFERROR(BF126/L126,0)</f>
        <v>0</v>
      </c>
      <c r="BH126" s="13"/>
      <c r="BI126" s="32">
        <f>BI103+BI92+BI81+BI47+BI36+BI13</f>
        <v>0</v>
      </c>
      <c r="BJ126" s="33">
        <f t="shared" ref="BJ126:BJ128" si="65">IFERROR(BI126/L126,0)</f>
        <v>0</v>
      </c>
    </row>
    <row r="127" spans="1:64" thickBot="1" x14ac:dyDescent="0.4">
      <c r="A127" s="13"/>
      <c r="B127" s="437" t="s">
        <v>338</v>
      </c>
      <c r="C127" s="438"/>
      <c r="D127" s="438"/>
      <c r="E127" s="439"/>
      <c r="F127" s="350">
        <v>7.0000000000000007E-2</v>
      </c>
      <c r="G127" s="399"/>
      <c r="H127" s="399"/>
      <c r="I127" s="399"/>
      <c r="J127" s="399"/>
      <c r="K127" s="399"/>
      <c r="L127" s="172">
        <f>ROUND(L126*$F$127,2)</f>
        <v>0</v>
      </c>
      <c r="M127" s="13"/>
      <c r="N127" s="172">
        <f t="shared" ref="N127:P127" si="66">ROUND(N126*$F$127,2)</f>
        <v>0</v>
      </c>
      <c r="O127" s="172">
        <f t="shared" si="66"/>
        <v>0</v>
      </c>
      <c r="P127" s="172">
        <f t="shared" si="66"/>
        <v>0</v>
      </c>
      <c r="R127" s="64">
        <f>R126*$F$127</f>
        <v>0</v>
      </c>
      <c r="S127" s="65">
        <f t="shared" ref="S127:BA127" si="67">S126*$F$127</f>
        <v>0</v>
      </c>
      <c r="T127" s="65">
        <f t="shared" si="67"/>
        <v>0</v>
      </c>
      <c r="U127" s="65">
        <f t="shared" si="67"/>
        <v>0</v>
      </c>
      <c r="V127" s="65">
        <f t="shared" si="67"/>
        <v>0</v>
      </c>
      <c r="W127" s="65">
        <f t="shared" si="67"/>
        <v>0</v>
      </c>
      <c r="X127" s="65">
        <f t="shared" si="67"/>
        <v>0</v>
      </c>
      <c r="Y127" s="65">
        <f t="shared" si="67"/>
        <v>0</v>
      </c>
      <c r="Z127" s="65">
        <f t="shared" si="67"/>
        <v>0</v>
      </c>
      <c r="AA127" s="65">
        <f t="shared" si="67"/>
        <v>0</v>
      </c>
      <c r="AB127" s="65">
        <f t="shared" si="67"/>
        <v>0</v>
      </c>
      <c r="AC127" s="65">
        <f t="shared" si="67"/>
        <v>0</v>
      </c>
      <c r="AD127" s="65">
        <f t="shared" si="67"/>
        <v>0</v>
      </c>
      <c r="AE127" s="65">
        <f t="shared" si="67"/>
        <v>0</v>
      </c>
      <c r="AF127" s="65">
        <f t="shared" si="67"/>
        <v>0</v>
      </c>
      <c r="AG127" s="65">
        <f t="shared" si="67"/>
        <v>0</v>
      </c>
      <c r="AH127" s="65">
        <f t="shared" si="67"/>
        <v>0</v>
      </c>
      <c r="AI127" s="65">
        <f t="shared" si="67"/>
        <v>0</v>
      </c>
      <c r="AJ127" s="65">
        <f t="shared" si="67"/>
        <v>0</v>
      </c>
      <c r="AK127" s="65">
        <f t="shared" si="67"/>
        <v>0</v>
      </c>
      <c r="AL127" s="65">
        <f t="shared" si="67"/>
        <v>0</v>
      </c>
      <c r="AM127" s="65">
        <f t="shared" si="67"/>
        <v>0</v>
      </c>
      <c r="AN127" s="65">
        <f t="shared" si="67"/>
        <v>0</v>
      </c>
      <c r="AO127" s="65">
        <f t="shared" si="67"/>
        <v>0</v>
      </c>
      <c r="AP127" s="65">
        <f t="shared" si="67"/>
        <v>0</v>
      </c>
      <c r="AQ127" s="65">
        <f t="shared" si="67"/>
        <v>0</v>
      </c>
      <c r="AR127" s="65">
        <f t="shared" si="67"/>
        <v>0</v>
      </c>
      <c r="AS127" s="65">
        <f t="shared" si="67"/>
        <v>0</v>
      </c>
      <c r="AT127" s="65">
        <f t="shared" si="67"/>
        <v>0</v>
      </c>
      <c r="AU127" s="65">
        <f t="shared" si="67"/>
        <v>0</v>
      </c>
      <c r="AV127" s="65">
        <f t="shared" si="67"/>
        <v>0</v>
      </c>
      <c r="AW127" s="65">
        <f t="shared" si="67"/>
        <v>0</v>
      </c>
      <c r="AX127" s="65">
        <f t="shared" si="67"/>
        <v>0</v>
      </c>
      <c r="AY127" s="65">
        <f t="shared" si="67"/>
        <v>0</v>
      </c>
      <c r="AZ127" s="65">
        <f t="shared" si="67"/>
        <v>0</v>
      </c>
      <c r="BA127" s="190">
        <f t="shared" si="67"/>
        <v>0</v>
      </c>
      <c r="BB127" s="13"/>
      <c r="BC127" s="34" t="e">
        <f>BC126*#REF!</f>
        <v>#REF!</v>
      </c>
      <c r="BD127" s="27">
        <f t="shared" si="63"/>
        <v>0</v>
      </c>
      <c r="BE127" s="13"/>
      <c r="BF127" s="34" t="e">
        <f>BF126*#REF!</f>
        <v>#REF!</v>
      </c>
      <c r="BG127" s="27">
        <f>IFERROR(BF127/L127,0)</f>
        <v>0</v>
      </c>
      <c r="BH127" s="13"/>
      <c r="BI127" s="34" t="e">
        <f>BI126*#REF!</f>
        <v>#REF!</v>
      </c>
      <c r="BJ127" s="27">
        <f t="shared" si="65"/>
        <v>0</v>
      </c>
    </row>
    <row r="128" spans="1:64" s="53" customFormat="1" thickBot="1" x14ac:dyDescent="0.4">
      <c r="A128" s="46"/>
      <c r="B128" s="47" t="s">
        <v>339</v>
      </c>
      <c r="C128" s="49"/>
      <c r="D128" s="49"/>
      <c r="E128" s="49"/>
      <c r="F128" s="48"/>
      <c r="G128" s="49"/>
      <c r="H128" s="49"/>
      <c r="I128" s="49"/>
      <c r="J128" s="49"/>
      <c r="K128" s="49"/>
      <c r="L128" s="173">
        <f>L126+L127</f>
        <v>0</v>
      </c>
      <c r="M128" s="46"/>
      <c r="N128" s="156"/>
      <c r="O128" s="156"/>
      <c r="P128" s="156"/>
      <c r="Q128" s="394"/>
      <c r="R128" s="156">
        <f t="shared" ref="R128:BA128" si="68">R126+R127</f>
        <v>0</v>
      </c>
      <c r="S128" s="157">
        <f t="shared" si="68"/>
        <v>0</v>
      </c>
      <c r="T128" s="157">
        <f t="shared" si="68"/>
        <v>0</v>
      </c>
      <c r="U128" s="157">
        <f t="shared" si="68"/>
        <v>0</v>
      </c>
      <c r="V128" s="157">
        <f t="shared" si="68"/>
        <v>0</v>
      </c>
      <c r="W128" s="157">
        <f t="shared" si="68"/>
        <v>0</v>
      </c>
      <c r="X128" s="157">
        <f t="shared" si="68"/>
        <v>0</v>
      </c>
      <c r="Y128" s="157">
        <f t="shared" si="68"/>
        <v>0</v>
      </c>
      <c r="Z128" s="157">
        <f t="shared" si="68"/>
        <v>0</v>
      </c>
      <c r="AA128" s="157">
        <f t="shared" si="68"/>
        <v>0</v>
      </c>
      <c r="AB128" s="157">
        <f t="shared" si="68"/>
        <v>0</v>
      </c>
      <c r="AC128" s="157">
        <f t="shared" si="68"/>
        <v>0</v>
      </c>
      <c r="AD128" s="157">
        <f t="shared" si="68"/>
        <v>0</v>
      </c>
      <c r="AE128" s="157">
        <f t="shared" si="68"/>
        <v>0</v>
      </c>
      <c r="AF128" s="157">
        <f t="shared" si="68"/>
        <v>0</v>
      </c>
      <c r="AG128" s="157">
        <f t="shared" si="68"/>
        <v>0</v>
      </c>
      <c r="AH128" s="157">
        <f t="shared" si="68"/>
        <v>0</v>
      </c>
      <c r="AI128" s="157">
        <f t="shared" si="68"/>
        <v>0</v>
      </c>
      <c r="AJ128" s="157">
        <f t="shared" si="68"/>
        <v>0</v>
      </c>
      <c r="AK128" s="157">
        <f t="shared" si="68"/>
        <v>0</v>
      </c>
      <c r="AL128" s="157">
        <f t="shared" si="68"/>
        <v>0</v>
      </c>
      <c r="AM128" s="157">
        <f t="shared" si="68"/>
        <v>0</v>
      </c>
      <c r="AN128" s="157">
        <f t="shared" si="68"/>
        <v>0</v>
      </c>
      <c r="AO128" s="157">
        <f t="shared" si="68"/>
        <v>0</v>
      </c>
      <c r="AP128" s="157">
        <f t="shared" si="68"/>
        <v>0</v>
      </c>
      <c r="AQ128" s="157">
        <f t="shared" si="68"/>
        <v>0</v>
      </c>
      <c r="AR128" s="157">
        <f t="shared" si="68"/>
        <v>0</v>
      </c>
      <c r="AS128" s="157">
        <f t="shared" si="68"/>
        <v>0</v>
      </c>
      <c r="AT128" s="157">
        <f t="shared" si="68"/>
        <v>0</v>
      </c>
      <c r="AU128" s="157">
        <f t="shared" si="68"/>
        <v>0</v>
      </c>
      <c r="AV128" s="157">
        <f t="shared" si="68"/>
        <v>0</v>
      </c>
      <c r="AW128" s="157">
        <f t="shared" si="68"/>
        <v>0</v>
      </c>
      <c r="AX128" s="157">
        <f t="shared" si="68"/>
        <v>0</v>
      </c>
      <c r="AY128" s="157">
        <f t="shared" si="68"/>
        <v>0</v>
      </c>
      <c r="AZ128" s="157">
        <f t="shared" si="68"/>
        <v>0</v>
      </c>
      <c r="BA128" s="191">
        <f t="shared" si="68"/>
        <v>0</v>
      </c>
      <c r="BB128" s="46"/>
      <c r="BC128" s="51" t="e">
        <f t="shared" ref="BC128:BF128" si="69">BC126+BC127</f>
        <v>#REF!</v>
      </c>
      <c r="BD128" s="50">
        <f t="shared" si="69"/>
        <v>0</v>
      </c>
      <c r="BE128" s="46"/>
      <c r="BF128" s="51" t="e">
        <f t="shared" si="69"/>
        <v>#REF!</v>
      </c>
      <c r="BG128" s="52">
        <f>IFERROR(BF128/L128,0)</f>
        <v>0</v>
      </c>
      <c r="BH128" s="46"/>
      <c r="BI128" s="51" t="e">
        <f t="shared" ref="BI128" si="70">BI126+BI127</f>
        <v>#REF!</v>
      </c>
      <c r="BJ128" s="52">
        <f t="shared" si="65"/>
        <v>0</v>
      </c>
      <c r="BL128" s="54"/>
    </row>
  </sheetData>
  <protectedRanges>
    <protectedRange sqref="E113:K113 E37:K45 E14:K35 E124:K125" name="Shhet2.1_2"/>
  </protectedRanges>
  <autoFilter ref="B11:L113" xr:uid="{B7C6FCE2-B5B8-459C-91D6-4AD1354890A8}"/>
  <dataConsolidate/>
  <mergeCells count="31">
    <mergeCell ref="BL10:BL11"/>
    <mergeCell ref="B126:E126"/>
    <mergeCell ref="B127:E127"/>
    <mergeCell ref="AG10:AI10"/>
    <mergeCell ref="AJ10:AL10"/>
    <mergeCell ref="AM10:AO10"/>
    <mergeCell ref="AP10:AR10"/>
    <mergeCell ref="AS10:AU10"/>
    <mergeCell ref="AV10:AX10"/>
    <mergeCell ref="N10:P10"/>
    <mergeCell ref="R10:T10"/>
    <mergeCell ref="U10:W10"/>
    <mergeCell ref="X10:Z10"/>
    <mergeCell ref="AA10:AC10"/>
    <mergeCell ref="AD10:AF10"/>
    <mergeCell ref="B6:C6"/>
    <mergeCell ref="J6:K6"/>
    <mergeCell ref="BC6:BD10"/>
    <mergeCell ref="BF6:BG10"/>
    <mergeCell ref="BI6:BJ10"/>
    <mergeCell ref="B7:C7"/>
    <mergeCell ref="J7:K7"/>
    <mergeCell ref="B8:C8"/>
    <mergeCell ref="J8:K8"/>
    <mergeCell ref="B9:C9"/>
    <mergeCell ref="AY10:BA10"/>
    <mergeCell ref="B2:C2"/>
    <mergeCell ref="J2:K2"/>
    <mergeCell ref="J3:K3"/>
    <mergeCell ref="J4:K4"/>
    <mergeCell ref="J5:K5"/>
  </mergeCells>
  <phoneticPr fontId="8" type="noConversion"/>
  <dataValidations count="2">
    <dataValidation type="list" allowBlank="1" showInputMessage="1" showErrorMessage="1" sqref="D14:D125" xr:uid="{E84BDAE6-9AA3-4B9F-AE89-EF84593A9F63}">
      <formula1>Sector</formula1>
    </dataValidation>
    <dataValidation type="list" allowBlank="1" showInputMessage="1" showErrorMessage="1" sqref="C128:C1048576 C14:C125" xr:uid="{107D3ADB-FA8F-4CC9-875A-F666549524B2}">
      <formula1>Type</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5B7E8-3C0F-441E-83A3-24F886BC0955}">
  <sheetPr>
    <tabColor theme="5" tint="0.79998168889431442"/>
  </sheetPr>
  <dimension ref="A1:BL128"/>
  <sheetViews>
    <sheetView topLeftCell="A102" zoomScaleNormal="100" workbookViewId="0">
      <selection activeCell="D14" sqref="D14"/>
    </sheetView>
  </sheetViews>
  <sheetFormatPr baseColWidth="10" defaultColWidth="11.453125" defaultRowHeight="15" customHeight="1" outlineLevelRow="1" x14ac:dyDescent="0.35"/>
  <cols>
    <col min="1" max="1" width="2.54296875" style="16" customWidth="1"/>
    <col min="2" max="2" width="10.1796875" style="16" customWidth="1"/>
    <col min="3" max="3" width="11.26953125" style="16" bestFit="1" customWidth="1"/>
    <col min="4" max="4" width="19.453125" style="16" customWidth="1"/>
    <col min="5" max="5" width="49.26953125" style="16" customWidth="1"/>
    <col min="6" max="6" width="13.6328125" style="16" customWidth="1"/>
    <col min="7" max="7" width="14.08984375" style="16" customWidth="1"/>
    <col min="8" max="8" width="9.1796875" style="16" bestFit="1" customWidth="1"/>
    <col min="9" max="9" width="9.453125" style="16" bestFit="1" customWidth="1"/>
    <col min="10" max="10" width="10.54296875" style="16" customWidth="1"/>
    <col min="11" max="11" width="13" style="16" customWidth="1"/>
    <col min="12" max="12" width="20" style="16" customWidth="1"/>
    <col min="13" max="13" width="3.1796875" style="16" customWidth="1"/>
    <col min="14" max="16" width="9.7265625" style="16" customWidth="1"/>
    <col min="17" max="17" width="10.26953125" style="393" customWidth="1"/>
    <col min="18" max="56" width="9.7265625" style="16" hidden="1" customWidth="1"/>
    <col min="57" max="57" width="4.453125" style="16" hidden="1" customWidth="1"/>
    <col min="58" max="59" width="9.7265625" style="16" hidden="1" customWidth="1"/>
    <col min="60" max="60" width="4" style="16" hidden="1" customWidth="1"/>
    <col min="61" max="63" width="9.7265625" style="16" hidden="1" customWidth="1"/>
    <col min="64" max="64" width="82.81640625" style="39" customWidth="1"/>
    <col min="65" max="65" width="4.7265625" style="16" customWidth="1"/>
    <col min="66" max="16384" width="11.453125" style="16"/>
  </cols>
  <sheetData>
    <row r="1" spans="1:64" thickBot="1" x14ac:dyDescent="0.4">
      <c r="A1" s="13"/>
      <c r="B1" s="13"/>
      <c r="C1" s="13"/>
      <c r="F1" s="13"/>
      <c r="G1" s="13"/>
      <c r="H1" s="13"/>
      <c r="I1" s="13"/>
      <c r="J1" s="13"/>
      <c r="K1" s="13"/>
      <c r="L1" s="13"/>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5"/>
      <c r="BH1" s="14"/>
      <c r="BI1" s="14"/>
      <c r="BJ1" s="15"/>
    </row>
    <row r="2" spans="1:64" ht="14.5" customHeight="1" x14ac:dyDescent="0.35">
      <c r="A2" s="13"/>
      <c r="B2" s="453" t="s">
        <v>619</v>
      </c>
      <c r="C2" s="454"/>
      <c r="D2" s="421" t="s">
        <v>623</v>
      </c>
      <c r="E2" s="419"/>
      <c r="F2" s="351" t="str">
        <f>Data!F3</f>
        <v>Direct à Benef</v>
      </c>
      <c r="G2" s="352">
        <f>SUMIF(C:C,F2,L:L)</f>
        <v>0</v>
      </c>
      <c r="H2" s="390" t="str">
        <f>IFERROR(G2/SUM($G$2:$G$6),"")</f>
        <v/>
      </c>
      <c r="I2" s="13"/>
      <c r="J2" s="455" t="str">
        <f>Data!J3</f>
        <v>Assistance monétaire (cash)</v>
      </c>
      <c r="K2" s="455"/>
      <c r="L2" s="389">
        <f t="shared" ref="L2:L8" si="0">SUMIF(D:D,J2,L:L)</f>
        <v>0</v>
      </c>
      <c r="Q2" s="408"/>
      <c r="V2" s="14"/>
      <c r="W2" s="14"/>
      <c r="X2" s="14"/>
      <c r="Y2" s="14"/>
      <c r="Z2" s="18"/>
      <c r="AA2" s="14"/>
      <c r="AB2" s="14"/>
      <c r="AC2" s="18"/>
      <c r="AD2" s="14"/>
      <c r="AE2" s="14"/>
      <c r="AF2" s="18"/>
      <c r="AG2" s="14"/>
      <c r="AH2" s="14"/>
      <c r="AI2" s="18"/>
      <c r="AJ2" s="14"/>
      <c r="AK2" s="14"/>
      <c r="AL2" s="18"/>
      <c r="AM2" s="14"/>
      <c r="AN2" s="14"/>
      <c r="AO2" s="18"/>
      <c r="AP2" s="14"/>
      <c r="AQ2" s="14"/>
      <c r="AR2" s="18"/>
      <c r="AS2" s="14"/>
      <c r="AT2" s="14"/>
      <c r="AU2" s="18"/>
      <c r="AV2" s="14"/>
      <c r="AW2" s="14"/>
      <c r="AX2" s="18"/>
      <c r="AY2" s="14"/>
      <c r="AZ2" s="14"/>
      <c r="BA2" s="18"/>
      <c r="BB2" s="14"/>
      <c r="BC2" s="14"/>
      <c r="BD2" s="14"/>
      <c r="BE2" s="14"/>
      <c r="BF2" s="14"/>
      <c r="BG2" s="15"/>
      <c r="BH2" s="14"/>
      <c r="BI2" s="14"/>
      <c r="BJ2" s="15"/>
    </row>
    <row r="3" spans="1:64" ht="15" customHeight="1" x14ac:dyDescent="0.35">
      <c r="A3" s="13"/>
      <c r="B3" s="373" t="s">
        <v>176</v>
      </c>
      <c r="C3" s="373"/>
      <c r="D3" s="382"/>
      <c r="E3" s="372"/>
      <c r="F3" s="351" t="str">
        <f>Data!F4</f>
        <v>Autres Couts des Activités</v>
      </c>
      <c r="G3" s="352">
        <f>SUMIF(C:C,F3,L:L)</f>
        <v>0</v>
      </c>
      <c r="H3" s="390" t="str">
        <f t="shared" ref="H3:H6" si="1">IFERROR(G3/SUM($G$2:$G$6),"")</f>
        <v/>
      </c>
      <c r="I3" s="13"/>
      <c r="J3" s="455" t="str">
        <f>Data!J4</f>
        <v>Sécurité alimentaire</v>
      </c>
      <c r="K3" s="455"/>
      <c r="L3" s="389">
        <f t="shared" si="0"/>
        <v>0</v>
      </c>
      <c r="Q3" s="408"/>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5"/>
      <c r="BH3" s="14"/>
      <c r="BI3" s="14"/>
      <c r="BJ3" s="15"/>
    </row>
    <row r="4" spans="1:64" ht="14.5" x14ac:dyDescent="0.35">
      <c r="A4" s="13"/>
      <c r="B4" s="373" t="s">
        <v>177</v>
      </c>
      <c r="C4" s="373"/>
      <c r="D4" s="382"/>
      <c r="E4" s="372"/>
      <c r="F4" s="351" t="str">
        <f>Data!F5</f>
        <v>MEAL</v>
      </c>
      <c r="G4" s="352">
        <f>SUMIF(C:C,F4,L:L)</f>
        <v>0</v>
      </c>
      <c r="H4" s="390" t="str">
        <f t="shared" si="1"/>
        <v/>
      </c>
      <c r="I4" s="13"/>
      <c r="J4" s="455" t="str">
        <f>Data!J5</f>
        <v>Protection</v>
      </c>
      <c r="K4" s="455"/>
      <c r="L4" s="389">
        <f t="shared" si="0"/>
        <v>0</v>
      </c>
      <c r="Q4" s="408"/>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5"/>
      <c r="BH4" s="14"/>
      <c r="BI4" s="14"/>
      <c r="BJ4" s="15"/>
    </row>
    <row r="5" spans="1:64" thickBot="1" x14ac:dyDescent="0.4">
      <c r="A5" s="13"/>
      <c r="B5" s="35"/>
      <c r="C5" s="380"/>
      <c r="D5" s="371"/>
      <c r="E5" s="372"/>
      <c r="F5" s="351" t="str">
        <f>Data!F6</f>
        <v>Soutien</v>
      </c>
      <c r="G5" s="352">
        <f>SUMIF(C:C,F5,L:L)</f>
        <v>0</v>
      </c>
      <c r="H5" s="390" t="str">
        <f t="shared" si="1"/>
        <v/>
      </c>
      <c r="I5" s="35"/>
      <c r="J5" s="455" t="str">
        <f>Data!J6</f>
        <v>Santé</v>
      </c>
      <c r="K5" s="455"/>
      <c r="L5" s="389">
        <f t="shared" si="0"/>
        <v>0</v>
      </c>
      <c r="Q5" s="408"/>
      <c r="S5" s="13"/>
      <c r="T5" s="13"/>
      <c r="U5" s="13"/>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5"/>
      <c r="BH5" s="14"/>
      <c r="BI5" s="14"/>
      <c r="BJ5" s="15"/>
    </row>
    <row r="6" spans="1:64" ht="15" customHeight="1" x14ac:dyDescent="0.35">
      <c r="A6" s="13"/>
      <c r="B6" s="443" t="s">
        <v>178</v>
      </c>
      <c r="C6" s="443"/>
      <c r="D6" s="400">
        <f>L128</f>
        <v>0</v>
      </c>
      <c r="E6" s="372"/>
      <c r="F6" s="351" t="str">
        <f>Data!F7</f>
        <v>Renforcement des cap.</v>
      </c>
      <c r="G6" s="352">
        <f>SUMIF(C:C,F6,L:L)</f>
        <v>0</v>
      </c>
      <c r="H6" s="390" t="str">
        <f t="shared" si="1"/>
        <v/>
      </c>
      <c r="I6" s="14"/>
      <c r="J6" s="455" t="str">
        <f>Data!J7</f>
        <v>Nutrition</v>
      </c>
      <c r="K6" s="455"/>
      <c r="L6" s="389">
        <f t="shared" si="0"/>
        <v>0</v>
      </c>
      <c r="M6" s="13"/>
      <c r="N6" s="14"/>
      <c r="O6" s="14"/>
      <c r="P6" s="14"/>
      <c r="Q6" s="408"/>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447" t="s">
        <v>12</v>
      </c>
      <c r="BD6" s="448"/>
      <c r="BE6" s="14"/>
      <c r="BF6" s="447" t="s">
        <v>13</v>
      </c>
      <c r="BG6" s="448"/>
      <c r="BH6" s="14"/>
      <c r="BI6" s="447" t="s">
        <v>14</v>
      </c>
      <c r="BJ6" s="448"/>
    </row>
    <row r="7" spans="1:64" ht="15" customHeight="1" x14ac:dyDescent="0.35">
      <c r="A7" s="13"/>
      <c r="B7" s="443" t="s">
        <v>179</v>
      </c>
      <c r="C7" s="443"/>
      <c r="D7" s="401">
        <f>N128</f>
        <v>0</v>
      </c>
      <c r="E7" s="381" t="str">
        <f>IFERROR(D7/D6," ")</f>
        <v xml:space="preserve"> </v>
      </c>
      <c r="I7" s="14"/>
      <c r="J7" s="455" t="str">
        <f>Data!J8</f>
        <v>Eau, Assainissement et Hygiène (WASH)</v>
      </c>
      <c r="K7" s="455"/>
      <c r="L7" s="389">
        <f t="shared" si="0"/>
        <v>0</v>
      </c>
      <c r="M7" s="13"/>
      <c r="N7" s="14"/>
      <c r="O7" s="14"/>
      <c r="P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449"/>
      <c r="BD7" s="450"/>
      <c r="BE7" s="14"/>
      <c r="BF7" s="449"/>
      <c r="BG7" s="450"/>
      <c r="BH7" s="14"/>
      <c r="BI7" s="449"/>
      <c r="BJ7" s="450"/>
      <c r="BL7" s="391"/>
    </row>
    <row r="8" spans="1:64" ht="15" customHeight="1" x14ac:dyDescent="0.35">
      <c r="A8" s="13"/>
      <c r="B8" s="443" t="s">
        <v>180</v>
      </c>
      <c r="C8" s="443"/>
      <c r="D8" s="401">
        <f>O128</f>
        <v>0</v>
      </c>
      <c r="E8" s="381" t="str">
        <f>IFERROR(D8/D7," ")</f>
        <v xml:space="preserve"> </v>
      </c>
      <c r="I8" s="14"/>
      <c r="J8" s="455" t="str">
        <f>Data!J9</f>
        <v>Autres</v>
      </c>
      <c r="K8" s="455"/>
      <c r="L8" s="389">
        <f t="shared" si="0"/>
        <v>0</v>
      </c>
      <c r="M8" s="13"/>
      <c r="N8" s="14"/>
      <c r="O8" s="14"/>
      <c r="P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449"/>
      <c r="BD8" s="450"/>
      <c r="BE8" s="14"/>
      <c r="BF8" s="449"/>
      <c r="BG8" s="450"/>
      <c r="BH8" s="14"/>
      <c r="BI8" s="449"/>
      <c r="BJ8" s="450"/>
      <c r="BL8" s="391"/>
    </row>
    <row r="9" spans="1:64" ht="15" customHeight="1" thickBot="1" x14ac:dyDescent="0.4">
      <c r="A9" s="13"/>
      <c r="B9" s="443" t="s">
        <v>181</v>
      </c>
      <c r="C9" s="443"/>
      <c r="D9" s="401">
        <f>P128</f>
        <v>0</v>
      </c>
      <c r="E9" s="381" t="str">
        <f>IFERROR(D9/D8," ")</f>
        <v xml:space="preserve"> </v>
      </c>
      <c r="I9" s="14"/>
      <c r="J9" s="14"/>
      <c r="K9" s="36"/>
      <c r="L9" s="13"/>
      <c r="M9" s="13"/>
      <c r="N9" s="14"/>
      <c r="O9" s="14"/>
      <c r="P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449"/>
      <c r="BD9" s="450"/>
      <c r="BE9" s="14"/>
      <c r="BF9" s="449"/>
      <c r="BG9" s="450"/>
      <c r="BH9" s="14"/>
      <c r="BI9" s="449"/>
      <c r="BJ9" s="450"/>
      <c r="BL9" s="391"/>
    </row>
    <row r="10" spans="1:64" thickBot="1" x14ac:dyDescent="0.4">
      <c r="A10" s="13"/>
      <c r="D10" s="13"/>
      <c r="E10" s="13"/>
      <c r="F10" s="13"/>
      <c r="G10" s="13"/>
      <c r="H10" s="13"/>
      <c r="I10" s="13"/>
      <c r="J10" s="13"/>
      <c r="K10" s="13"/>
      <c r="L10" s="13"/>
      <c r="M10" s="13"/>
      <c r="N10" s="440" t="s">
        <v>206</v>
      </c>
      <c r="O10" s="440"/>
      <c r="P10" s="440"/>
      <c r="R10" s="444" t="s">
        <v>16</v>
      </c>
      <c r="S10" s="445"/>
      <c r="T10" s="446"/>
      <c r="U10" s="444" t="s">
        <v>17</v>
      </c>
      <c r="V10" s="445"/>
      <c r="W10" s="446"/>
      <c r="X10" s="444" t="s">
        <v>18</v>
      </c>
      <c r="Y10" s="445"/>
      <c r="Z10" s="446"/>
      <c r="AA10" s="444" t="s">
        <v>19</v>
      </c>
      <c r="AB10" s="445"/>
      <c r="AC10" s="446"/>
      <c r="AD10" s="444" t="s">
        <v>20</v>
      </c>
      <c r="AE10" s="445"/>
      <c r="AF10" s="446"/>
      <c r="AG10" s="444" t="s">
        <v>21</v>
      </c>
      <c r="AH10" s="445"/>
      <c r="AI10" s="446"/>
      <c r="AJ10" s="444" t="s">
        <v>22</v>
      </c>
      <c r="AK10" s="445"/>
      <c r="AL10" s="446"/>
      <c r="AM10" s="444" t="s">
        <v>23</v>
      </c>
      <c r="AN10" s="445"/>
      <c r="AO10" s="446"/>
      <c r="AP10" s="444" t="s">
        <v>24</v>
      </c>
      <c r="AQ10" s="445"/>
      <c r="AR10" s="446"/>
      <c r="AS10" s="444" t="s">
        <v>25</v>
      </c>
      <c r="AT10" s="445"/>
      <c r="AU10" s="446"/>
      <c r="AV10" s="444" t="s">
        <v>26</v>
      </c>
      <c r="AW10" s="445"/>
      <c r="AX10" s="446"/>
      <c r="AY10" s="444" t="s">
        <v>27</v>
      </c>
      <c r="AZ10" s="445"/>
      <c r="BA10" s="446"/>
      <c r="BB10" s="13"/>
      <c r="BC10" s="451"/>
      <c r="BD10" s="452"/>
      <c r="BE10" s="13"/>
      <c r="BF10" s="451"/>
      <c r="BG10" s="452"/>
      <c r="BH10" s="13"/>
      <c r="BI10" s="451"/>
      <c r="BJ10" s="452"/>
      <c r="BL10" s="441" t="s">
        <v>42</v>
      </c>
    </row>
    <row r="11" spans="1:64" s="39" customFormat="1" ht="26" customHeight="1" thickBot="1" x14ac:dyDescent="0.4">
      <c r="A11" s="374"/>
      <c r="B11" s="384" t="s">
        <v>28</v>
      </c>
      <c r="C11" s="385" t="s">
        <v>29</v>
      </c>
      <c r="D11" s="385" t="s">
        <v>31</v>
      </c>
      <c r="E11" s="385" t="s">
        <v>32</v>
      </c>
      <c r="F11" s="385" t="s">
        <v>183</v>
      </c>
      <c r="G11" s="385" t="s">
        <v>33</v>
      </c>
      <c r="H11" s="385" t="s">
        <v>34</v>
      </c>
      <c r="I11" s="385" t="s">
        <v>35</v>
      </c>
      <c r="J11" s="385" t="s">
        <v>204</v>
      </c>
      <c r="K11" s="385" t="s">
        <v>174</v>
      </c>
      <c r="L11" s="386" t="s">
        <v>175</v>
      </c>
      <c r="M11" s="374"/>
      <c r="N11" s="375" t="s">
        <v>207</v>
      </c>
      <c r="O11" s="375" t="s">
        <v>208</v>
      </c>
      <c r="P11" s="375" t="s">
        <v>209</v>
      </c>
      <c r="Q11" s="392"/>
      <c r="R11" s="375" cm="1">
        <f t="array" ref="R11:BA11">EDATE(D3,_xlfn.SEQUENCE(1,36,0))</f>
        <v>0</v>
      </c>
      <c r="S11" s="375">
        <v>31</v>
      </c>
      <c r="T11" s="375">
        <v>60</v>
      </c>
      <c r="U11" s="375">
        <v>91</v>
      </c>
      <c r="V11" s="376">
        <v>121</v>
      </c>
      <c r="W11" s="377">
        <v>152</v>
      </c>
      <c r="X11" s="375">
        <v>182</v>
      </c>
      <c r="Y11" s="376">
        <v>213</v>
      </c>
      <c r="Z11" s="377">
        <v>244</v>
      </c>
      <c r="AA11" s="375">
        <v>274</v>
      </c>
      <c r="AB11" s="376">
        <v>305</v>
      </c>
      <c r="AC11" s="377">
        <v>335</v>
      </c>
      <c r="AD11" s="375">
        <v>366</v>
      </c>
      <c r="AE11" s="376">
        <v>397</v>
      </c>
      <c r="AF11" s="377">
        <v>425</v>
      </c>
      <c r="AG11" s="375">
        <v>456</v>
      </c>
      <c r="AH11" s="376">
        <v>486</v>
      </c>
      <c r="AI11" s="377">
        <v>517</v>
      </c>
      <c r="AJ11" s="375">
        <v>547</v>
      </c>
      <c r="AK11" s="376">
        <v>578</v>
      </c>
      <c r="AL11" s="377">
        <v>609</v>
      </c>
      <c r="AM11" s="375">
        <v>639</v>
      </c>
      <c r="AN11" s="376">
        <v>670</v>
      </c>
      <c r="AO11" s="377">
        <v>700</v>
      </c>
      <c r="AP11" s="375">
        <v>731</v>
      </c>
      <c r="AQ11" s="376">
        <v>762</v>
      </c>
      <c r="AR11" s="377">
        <v>790</v>
      </c>
      <c r="AS11" s="375">
        <v>821</v>
      </c>
      <c r="AT11" s="376">
        <v>851</v>
      </c>
      <c r="AU11" s="377">
        <v>882</v>
      </c>
      <c r="AV11" s="375">
        <v>912</v>
      </c>
      <c r="AW11" s="376">
        <v>943</v>
      </c>
      <c r="AX11" s="377">
        <v>974</v>
      </c>
      <c r="AY11" s="375">
        <v>1004</v>
      </c>
      <c r="AZ11" s="376">
        <v>1035</v>
      </c>
      <c r="BA11" s="377">
        <v>1065</v>
      </c>
      <c r="BB11" s="374"/>
      <c r="BC11" s="378" t="s">
        <v>1</v>
      </c>
      <c r="BD11" s="379" t="s">
        <v>36</v>
      </c>
      <c r="BE11" s="374"/>
      <c r="BF11" s="378" t="s">
        <v>1</v>
      </c>
      <c r="BG11" s="379" t="s">
        <v>36</v>
      </c>
      <c r="BH11" s="374"/>
      <c r="BI11" s="378" t="s">
        <v>1</v>
      </c>
      <c r="BJ11" s="379" t="s">
        <v>36</v>
      </c>
      <c r="BL11" s="442"/>
    </row>
    <row r="12" spans="1:64" s="39" customFormat="1" ht="36.5" customHeight="1" thickBot="1" x14ac:dyDescent="0.4">
      <c r="A12" s="374"/>
      <c r="B12" s="384" t="s">
        <v>194</v>
      </c>
      <c r="C12" s="385" t="s">
        <v>29</v>
      </c>
      <c r="D12" s="385" t="s">
        <v>190</v>
      </c>
      <c r="E12" s="385" t="s">
        <v>32</v>
      </c>
      <c r="F12" s="385" t="s">
        <v>200</v>
      </c>
      <c r="G12" s="385" t="s">
        <v>33</v>
      </c>
      <c r="H12" s="385"/>
      <c r="I12" s="385" t="s">
        <v>35</v>
      </c>
      <c r="J12" s="385" t="s">
        <v>205</v>
      </c>
      <c r="K12" s="385" t="s">
        <v>212</v>
      </c>
      <c r="L12" s="386" t="s">
        <v>211</v>
      </c>
      <c r="M12" s="374"/>
      <c r="N12" s="375" t="s">
        <v>213</v>
      </c>
      <c r="O12" s="375" t="s">
        <v>214</v>
      </c>
      <c r="P12" s="375" t="s">
        <v>215</v>
      </c>
      <c r="Q12" s="392"/>
      <c r="R12" s="375"/>
      <c r="S12" s="376"/>
      <c r="T12" s="377"/>
      <c r="U12" s="375"/>
      <c r="V12" s="376"/>
      <c r="W12" s="377"/>
      <c r="X12" s="375"/>
      <c r="Y12" s="376"/>
      <c r="Z12" s="377"/>
      <c r="AA12" s="375"/>
      <c r="AB12" s="376"/>
      <c r="AC12" s="377"/>
      <c r="AD12" s="375"/>
      <c r="AE12" s="376"/>
      <c r="AF12" s="377"/>
      <c r="AG12" s="375"/>
      <c r="AH12" s="376"/>
      <c r="AI12" s="377"/>
      <c r="AJ12" s="375"/>
      <c r="AK12" s="376"/>
      <c r="AL12" s="377"/>
      <c r="AM12" s="375"/>
      <c r="AN12" s="376"/>
      <c r="AO12" s="377"/>
      <c r="AP12" s="375"/>
      <c r="AQ12" s="376"/>
      <c r="AR12" s="377"/>
      <c r="AS12" s="375"/>
      <c r="AT12" s="376"/>
      <c r="AU12" s="377"/>
      <c r="AV12" s="375"/>
      <c r="AW12" s="376"/>
      <c r="AX12" s="377"/>
      <c r="AY12" s="375"/>
      <c r="AZ12" s="376"/>
      <c r="BA12" s="377"/>
      <c r="BB12" s="374"/>
      <c r="BC12" s="378"/>
      <c r="BD12" s="379"/>
      <c r="BE12" s="374"/>
      <c r="BF12" s="378"/>
      <c r="BG12" s="379"/>
      <c r="BH12" s="374"/>
      <c r="BI12" s="378"/>
      <c r="BJ12" s="379"/>
      <c r="BL12" s="370" t="s">
        <v>201</v>
      </c>
    </row>
    <row r="13" spans="1:64" ht="15" customHeight="1" thickBot="1" x14ac:dyDescent="0.4">
      <c r="A13" s="13"/>
      <c r="B13" s="388" t="s">
        <v>202</v>
      </c>
      <c r="C13" s="387"/>
      <c r="D13" s="387"/>
      <c r="E13" s="387"/>
      <c r="F13" s="387"/>
      <c r="G13" s="387"/>
      <c r="H13" s="387"/>
      <c r="I13" s="387"/>
      <c r="J13" s="387"/>
      <c r="K13" s="387"/>
      <c r="L13" s="348">
        <f>SUM(L14:L23)</f>
        <v>0</v>
      </c>
      <c r="M13" s="20"/>
      <c r="N13" s="348">
        <f t="shared" ref="N13:P13" si="2">SUM(N14:N23)</f>
        <v>0</v>
      </c>
      <c r="O13" s="348">
        <f t="shared" si="2"/>
        <v>0</v>
      </c>
      <c r="P13" s="348">
        <f t="shared" si="2"/>
        <v>0</v>
      </c>
      <c r="Q13" s="395" t="str">
        <f>IF((N13+O13+P13)=L13,"ok","Corriger la division")</f>
        <v>ok</v>
      </c>
      <c r="R13" s="175">
        <f t="shared" ref="R13:BC13" si="3">SUM(R14:R35)</f>
        <v>0</v>
      </c>
      <c r="S13" s="166">
        <f t="shared" si="3"/>
        <v>0</v>
      </c>
      <c r="T13" s="176">
        <f t="shared" si="3"/>
        <v>0</v>
      </c>
      <c r="U13" s="175">
        <f t="shared" si="3"/>
        <v>0</v>
      </c>
      <c r="V13" s="166">
        <f t="shared" si="3"/>
        <v>0</v>
      </c>
      <c r="W13" s="176">
        <f t="shared" si="3"/>
        <v>0</v>
      </c>
      <c r="X13" s="175">
        <f t="shared" si="3"/>
        <v>0</v>
      </c>
      <c r="Y13" s="166">
        <f t="shared" si="3"/>
        <v>0</v>
      </c>
      <c r="Z13" s="176">
        <f t="shared" si="3"/>
        <v>0</v>
      </c>
      <c r="AA13" s="175">
        <f t="shared" si="3"/>
        <v>0</v>
      </c>
      <c r="AB13" s="166">
        <f t="shared" si="3"/>
        <v>0</v>
      </c>
      <c r="AC13" s="176">
        <f t="shared" si="3"/>
        <v>0</v>
      </c>
      <c r="AD13" s="175">
        <f t="shared" si="3"/>
        <v>0</v>
      </c>
      <c r="AE13" s="166">
        <f t="shared" si="3"/>
        <v>0</v>
      </c>
      <c r="AF13" s="176">
        <f t="shared" si="3"/>
        <v>0</v>
      </c>
      <c r="AG13" s="175">
        <f t="shared" si="3"/>
        <v>0</v>
      </c>
      <c r="AH13" s="166">
        <f t="shared" si="3"/>
        <v>0</v>
      </c>
      <c r="AI13" s="176">
        <f t="shared" si="3"/>
        <v>0</v>
      </c>
      <c r="AJ13" s="175">
        <f t="shared" si="3"/>
        <v>0</v>
      </c>
      <c r="AK13" s="166">
        <f t="shared" si="3"/>
        <v>0</v>
      </c>
      <c r="AL13" s="176">
        <f t="shared" si="3"/>
        <v>0</v>
      </c>
      <c r="AM13" s="175">
        <f t="shared" si="3"/>
        <v>0</v>
      </c>
      <c r="AN13" s="166">
        <f t="shared" si="3"/>
        <v>0</v>
      </c>
      <c r="AO13" s="176">
        <f t="shared" si="3"/>
        <v>0</v>
      </c>
      <c r="AP13" s="175">
        <f t="shared" si="3"/>
        <v>0</v>
      </c>
      <c r="AQ13" s="166">
        <f t="shared" si="3"/>
        <v>0</v>
      </c>
      <c r="AR13" s="176">
        <f t="shared" si="3"/>
        <v>0</v>
      </c>
      <c r="AS13" s="175">
        <f t="shared" si="3"/>
        <v>0</v>
      </c>
      <c r="AT13" s="166">
        <f t="shared" si="3"/>
        <v>0</v>
      </c>
      <c r="AU13" s="176">
        <f t="shared" si="3"/>
        <v>0</v>
      </c>
      <c r="AV13" s="175">
        <f t="shared" si="3"/>
        <v>0</v>
      </c>
      <c r="AW13" s="166">
        <f t="shared" si="3"/>
        <v>0</v>
      </c>
      <c r="AX13" s="176">
        <f t="shared" si="3"/>
        <v>0</v>
      </c>
      <c r="AY13" s="175">
        <f t="shared" si="3"/>
        <v>0</v>
      </c>
      <c r="AZ13" s="166">
        <f t="shared" si="3"/>
        <v>0</v>
      </c>
      <c r="BA13" s="176">
        <f t="shared" si="3"/>
        <v>0</v>
      </c>
      <c r="BB13" s="13"/>
      <c r="BC13" s="21">
        <f t="shared" si="3"/>
        <v>0</v>
      </c>
      <c r="BD13" s="22">
        <f t="shared" ref="BD13:BD76" si="4">IFERROR(BC13/L13,0)</f>
        <v>0</v>
      </c>
      <c r="BE13" s="13"/>
      <c r="BF13" s="21">
        <f t="shared" ref="BF13" si="5">SUM(BF14:BF35)</f>
        <v>0</v>
      </c>
      <c r="BG13" s="22">
        <f>IFERROR(BF13/L13,0)</f>
        <v>0</v>
      </c>
      <c r="BH13" s="13"/>
      <c r="BI13" s="21">
        <f t="shared" ref="BI13" si="6">SUM(BI14:BI35)</f>
        <v>0</v>
      </c>
      <c r="BJ13" s="22">
        <f>IFERROR(BI13/L13,0)</f>
        <v>0</v>
      </c>
      <c r="BL13" s="40"/>
    </row>
    <row r="14" spans="1:64" ht="14.5" x14ac:dyDescent="0.35">
      <c r="A14" s="13"/>
      <c r="B14" s="344" t="s">
        <v>529</v>
      </c>
      <c r="C14" s="329"/>
      <c r="D14" s="329"/>
      <c r="E14" s="329"/>
      <c r="F14" s="322"/>
      <c r="G14" s="302"/>
      <c r="H14" s="302"/>
      <c r="I14" s="302"/>
      <c r="J14" s="306"/>
      <c r="K14" s="332"/>
      <c r="L14" s="205">
        <f t="shared" ref="L14:L23" si="7">F14*H14*J14*K14</f>
        <v>0</v>
      </c>
      <c r="M14" s="13"/>
      <c r="N14" s="179"/>
      <c r="O14" s="179"/>
      <c r="P14" s="179"/>
      <c r="Q14" s="395" t="str">
        <f t="shared" ref="Q14:Q77" si="8">IF((N14+O14+P14)=L14,"ok","Corriger la division")</f>
        <v>ok</v>
      </c>
      <c r="R14" s="179"/>
      <c r="S14" s="168"/>
      <c r="T14" s="180"/>
      <c r="U14" s="179"/>
      <c r="V14" s="168"/>
      <c r="W14" s="180"/>
      <c r="X14" s="179"/>
      <c r="Y14" s="168">
        <f>L14</f>
        <v>0</v>
      </c>
      <c r="Z14" s="180"/>
      <c r="AA14" s="179"/>
      <c r="AB14" s="168"/>
      <c r="AC14" s="180"/>
      <c r="AD14" s="179"/>
      <c r="AE14" s="168"/>
      <c r="AF14" s="180"/>
      <c r="AG14" s="179"/>
      <c r="AH14" s="168"/>
      <c r="AI14" s="180"/>
      <c r="AJ14" s="179"/>
      <c r="AK14" s="168"/>
      <c r="AL14" s="180"/>
      <c r="AM14" s="179"/>
      <c r="AN14" s="168"/>
      <c r="AO14" s="180"/>
      <c r="AP14" s="179"/>
      <c r="AQ14" s="168"/>
      <c r="AR14" s="180"/>
      <c r="AS14" s="179"/>
      <c r="AT14" s="168"/>
      <c r="AU14" s="180"/>
      <c r="AV14" s="179"/>
      <c r="AW14" s="168"/>
      <c r="AX14" s="180"/>
      <c r="AY14" s="179"/>
      <c r="AZ14" s="168"/>
      <c r="BA14" s="180"/>
      <c r="BB14" s="13"/>
      <c r="BC14" s="26"/>
      <c r="BD14" s="27">
        <f t="shared" si="4"/>
        <v>0</v>
      </c>
      <c r="BE14" s="13"/>
      <c r="BF14" s="26">
        <f t="shared" ref="BF14:BF35" si="9">SUM(R14:BA14)</f>
        <v>0</v>
      </c>
      <c r="BG14" s="27">
        <f t="shared" ref="BG14:BG35" si="10">IFERROR(BF14/L14,0)</f>
        <v>0</v>
      </c>
      <c r="BH14" s="13"/>
      <c r="BI14" s="26">
        <f>BC14+BF14</f>
        <v>0</v>
      </c>
      <c r="BJ14" s="27">
        <f>IFERROR(BI14/L14,0)</f>
        <v>0</v>
      </c>
      <c r="BL14" s="57"/>
    </row>
    <row r="15" spans="1:64" ht="14.5" x14ac:dyDescent="0.35">
      <c r="A15" s="13"/>
      <c r="B15" s="344" t="s">
        <v>530</v>
      </c>
      <c r="C15" s="267"/>
      <c r="D15" s="329"/>
      <c r="E15" s="329"/>
      <c r="F15" s="322"/>
      <c r="G15" s="302"/>
      <c r="H15" s="302"/>
      <c r="I15" s="302"/>
      <c r="J15" s="306"/>
      <c r="K15" s="332"/>
      <c r="L15" s="205">
        <f t="shared" si="7"/>
        <v>0</v>
      </c>
      <c r="M15" s="13"/>
      <c r="N15" s="179"/>
      <c r="O15" s="179"/>
      <c r="P15" s="179"/>
      <c r="Q15" s="395" t="str">
        <f t="shared" si="8"/>
        <v>ok</v>
      </c>
      <c r="R15" s="179"/>
      <c r="S15" s="168"/>
      <c r="T15" s="180"/>
      <c r="U15" s="179"/>
      <c r="V15" s="168"/>
      <c r="W15" s="180"/>
      <c r="X15" s="179"/>
      <c r="Y15" s="168"/>
      <c r="Z15" s="180"/>
      <c r="AA15" s="179"/>
      <c r="AB15" s="168"/>
      <c r="AC15" s="180"/>
      <c r="AD15" s="179"/>
      <c r="AE15" s="168"/>
      <c r="AF15" s="180"/>
      <c r="AG15" s="179"/>
      <c r="AH15" s="168"/>
      <c r="AI15" s="180"/>
      <c r="AJ15" s="179"/>
      <c r="AK15" s="168"/>
      <c r="AL15" s="180"/>
      <c r="AM15" s="179"/>
      <c r="AN15" s="168"/>
      <c r="AO15" s="180"/>
      <c r="AP15" s="179"/>
      <c r="AQ15" s="168"/>
      <c r="AR15" s="180"/>
      <c r="AS15" s="179"/>
      <c r="AT15" s="168"/>
      <c r="AU15" s="180"/>
      <c r="AV15" s="179"/>
      <c r="AW15" s="168"/>
      <c r="AX15" s="180"/>
      <c r="AY15" s="179"/>
      <c r="AZ15" s="168"/>
      <c r="BA15" s="180"/>
      <c r="BB15" s="13"/>
      <c r="BC15" s="26"/>
      <c r="BD15" s="27">
        <f t="shared" si="4"/>
        <v>0</v>
      </c>
      <c r="BE15" s="13"/>
      <c r="BF15" s="26">
        <f t="shared" si="9"/>
        <v>0</v>
      </c>
      <c r="BG15" s="27">
        <f t="shared" si="10"/>
        <v>0</v>
      </c>
      <c r="BH15" s="13"/>
      <c r="BI15" s="26">
        <f t="shared" ref="BI15:BI35" si="11">BC15+BF15</f>
        <v>0</v>
      </c>
      <c r="BJ15" s="27">
        <f t="shared" ref="BJ15:BJ35" si="12">IFERROR(BI15/L15,0)</f>
        <v>0</v>
      </c>
      <c r="BL15" s="57"/>
    </row>
    <row r="16" spans="1:64" ht="14.5" x14ac:dyDescent="0.35">
      <c r="A16" s="13"/>
      <c r="B16" s="344" t="s">
        <v>531</v>
      </c>
      <c r="C16" s="267"/>
      <c r="D16" s="329"/>
      <c r="E16" s="267"/>
      <c r="F16" s="318"/>
      <c r="G16" s="23"/>
      <c r="H16" s="23"/>
      <c r="I16" s="302"/>
      <c r="J16" s="306"/>
      <c r="K16" s="24"/>
      <c r="L16" s="205">
        <f t="shared" si="7"/>
        <v>0</v>
      </c>
      <c r="M16" s="13"/>
      <c r="N16" s="179"/>
      <c r="O16" s="179"/>
      <c r="P16" s="179"/>
      <c r="Q16" s="395" t="str">
        <f t="shared" si="8"/>
        <v>ok</v>
      </c>
      <c r="R16" s="179"/>
      <c r="S16" s="168"/>
      <c r="T16" s="180"/>
      <c r="U16" s="179"/>
      <c r="V16" s="168"/>
      <c r="W16" s="180"/>
      <c r="X16" s="179"/>
      <c r="Y16" s="168"/>
      <c r="Z16" s="180"/>
      <c r="AA16" s="179"/>
      <c r="AB16" s="168"/>
      <c r="AC16" s="180"/>
      <c r="AD16" s="179"/>
      <c r="AE16" s="168"/>
      <c r="AF16" s="180"/>
      <c r="AG16" s="179"/>
      <c r="AH16" s="168"/>
      <c r="AI16" s="180"/>
      <c r="AJ16" s="179"/>
      <c r="AK16" s="168"/>
      <c r="AL16" s="180"/>
      <c r="AM16" s="179"/>
      <c r="AN16" s="168"/>
      <c r="AO16" s="180"/>
      <c r="AP16" s="179"/>
      <c r="AQ16" s="168"/>
      <c r="AR16" s="180"/>
      <c r="AS16" s="179"/>
      <c r="AT16" s="168"/>
      <c r="AU16" s="180"/>
      <c r="AV16" s="179"/>
      <c r="AW16" s="168"/>
      <c r="AX16" s="180"/>
      <c r="AY16" s="179"/>
      <c r="AZ16" s="168"/>
      <c r="BA16" s="180"/>
      <c r="BB16" s="13"/>
      <c r="BC16" s="26"/>
      <c r="BD16" s="27">
        <f t="shared" si="4"/>
        <v>0</v>
      </c>
      <c r="BE16" s="13"/>
      <c r="BF16" s="26">
        <f t="shared" si="9"/>
        <v>0</v>
      </c>
      <c r="BG16" s="27">
        <f t="shared" si="10"/>
        <v>0</v>
      </c>
      <c r="BH16" s="13"/>
      <c r="BI16" s="26">
        <f t="shared" si="11"/>
        <v>0</v>
      </c>
      <c r="BJ16" s="27">
        <f t="shared" si="12"/>
        <v>0</v>
      </c>
      <c r="BL16" s="57"/>
    </row>
    <row r="17" spans="1:64" ht="14.5" x14ac:dyDescent="0.35">
      <c r="A17" s="13"/>
      <c r="B17" s="344" t="s">
        <v>532</v>
      </c>
      <c r="C17" s="267"/>
      <c r="D17" s="329"/>
      <c r="E17" s="267"/>
      <c r="F17" s="318"/>
      <c r="G17" s="23"/>
      <c r="H17" s="23"/>
      <c r="I17" s="302"/>
      <c r="J17" s="199"/>
      <c r="K17" s="24"/>
      <c r="L17" s="205">
        <f t="shared" si="7"/>
        <v>0</v>
      </c>
      <c r="M17" s="13"/>
      <c r="N17" s="179"/>
      <c r="O17" s="179"/>
      <c r="P17" s="179"/>
      <c r="Q17" s="395" t="str">
        <f t="shared" si="8"/>
        <v>ok</v>
      </c>
      <c r="R17" s="179"/>
      <c r="S17" s="168"/>
      <c r="T17" s="180"/>
      <c r="U17" s="179"/>
      <c r="V17" s="168"/>
      <c r="W17" s="180"/>
      <c r="X17" s="179"/>
      <c r="Y17" s="168"/>
      <c r="Z17" s="180"/>
      <c r="AA17" s="179"/>
      <c r="AB17" s="168"/>
      <c r="AC17" s="180"/>
      <c r="AD17" s="179"/>
      <c r="AE17" s="168"/>
      <c r="AF17" s="180"/>
      <c r="AG17" s="179"/>
      <c r="AH17" s="168"/>
      <c r="AI17" s="180"/>
      <c r="AJ17" s="179"/>
      <c r="AK17" s="168"/>
      <c r="AL17" s="180"/>
      <c r="AM17" s="179"/>
      <c r="AN17" s="168"/>
      <c r="AO17" s="180"/>
      <c r="AP17" s="179"/>
      <c r="AQ17" s="168"/>
      <c r="AR17" s="180"/>
      <c r="AS17" s="179"/>
      <c r="AT17" s="168"/>
      <c r="AU17" s="180"/>
      <c r="AV17" s="179"/>
      <c r="AW17" s="168"/>
      <c r="AX17" s="180"/>
      <c r="AY17" s="179"/>
      <c r="AZ17" s="168"/>
      <c r="BA17" s="180"/>
      <c r="BB17" s="13"/>
      <c r="BC17" s="26"/>
      <c r="BD17" s="27">
        <f t="shared" si="4"/>
        <v>0</v>
      </c>
      <c r="BE17" s="13"/>
      <c r="BF17" s="26">
        <f t="shared" si="9"/>
        <v>0</v>
      </c>
      <c r="BG17" s="27">
        <f t="shared" si="10"/>
        <v>0</v>
      </c>
      <c r="BH17" s="13"/>
      <c r="BI17" s="26">
        <f t="shared" si="11"/>
        <v>0</v>
      </c>
      <c r="BJ17" s="27">
        <f t="shared" si="12"/>
        <v>0</v>
      </c>
      <c r="BL17" s="57"/>
    </row>
    <row r="18" spans="1:64" ht="14.5" x14ac:dyDescent="0.35">
      <c r="A18" s="13"/>
      <c r="B18" s="344" t="s">
        <v>533</v>
      </c>
      <c r="C18" s="267"/>
      <c r="D18" s="329"/>
      <c r="E18" s="267"/>
      <c r="F18" s="318"/>
      <c r="G18" s="23"/>
      <c r="H18" s="23"/>
      <c r="I18" s="302"/>
      <c r="J18" s="199"/>
      <c r="K18" s="24"/>
      <c r="L18" s="205">
        <f t="shared" si="7"/>
        <v>0</v>
      </c>
      <c r="M18" s="13"/>
      <c r="N18" s="179"/>
      <c r="O18" s="179"/>
      <c r="P18" s="179"/>
      <c r="Q18" s="395" t="str">
        <f t="shared" si="8"/>
        <v>ok</v>
      </c>
      <c r="R18" s="179"/>
      <c r="S18" s="168"/>
      <c r="T18" s="180"/>
      <c r="U18" s="179"/>
      <c r="V18" s="168"/>
      <c r="W18" s="180"/>
      <c r="X18" s="179"/>
      <c r="Y18" s="168"/>
      <c r="Z18" s="180"/>
      <c r="AA18" s="179"/>
      <c r="AB18" s="168"/>
      <c r="AC18" s="180"/>
      <c r="AD18" s="179"/>
      <c r="AE18" s="168"/>
      <c r="AF18" s="180"/>
      <c r="AG18" s="179"/>
      <c r="AH18" s="168"/>
      <c r="AI18" s="180"/>
      <c r="AJ18" s="179"/>
      <c r="AK18" s="168"/>
      <c r="AL18" s="180"/>
      <c r="AM18" s="179"/>
      <c r="AN18" s="168"/>
      <c r="AO18" s="180"/>
      <c r="AP18" s="179"/>
      <c r="AQ18" s="168"/>
      <c r="AR18" s="180"/>
      <c r="AS18" s="179"/>
      <c r="AT18" s="168"/>
      <c r="AU18" s="180"/>
      <c r="AV18" s="179"/>
      <c r="AW18" s="168"/>
      <c r="AX18" s="180"/>
      <c r="AY18" s="179"/>
      <c r="AZ18" s="168"/>
      <c r="BA18" s="180"/>
      <c r="BB18" s="13"/>
      <c r="BC18" s="26"/>
      <c r="BD18" s="27">
        <f t="shared" si="4"/>
        <v>0</v>
      </c>
      <c r="BE18" s="13"/>
      <c r="BF18" s="26">
        <f t="shared" si="9"/>
        <v>0</v>
      </c>
      <c r="BG18" s="27">
        <f t="shared" si="10"/>
        <v>0</v>
      </c>
      <c r="BH18" s="13"/>
      <c r="BI18" s="26">
        <f t="shared" si="11"/>
        <v>0</v>
      </c>
      <c r="BJ18" s="27">
        <f t="shared" si="12"/>
        <v>0</v>
      </c>
      <c r="BL18" s="57"/>
    </row>
    <row r="19" spans="1:64" ht="14.5" x14ac:dyDescent="0.35">
      <c r="A19" s="13"/>
      <c r="B19" s="344" t="s">
        <v>534</v>
      </c>
      <c r="C19" s="267"/>
      <c r="D19" s="329"/>
      <c r="E19" s="267"/>
      <c r="F19" s="318"/>
      <c r="G19" s="23"/>
      <c r="H19" s="23"/>
      <c r="I19" s="302"/>
      <c r="J19" s="199"/>
      <c r="K19" s="24"/>
      <c r="L19" s="205">
        <f t="shared" si="7"/>
        <v>0</v>
      </c>
      <c r="M19" s="13"/>
      <c r="N19" s="179"/>
      <c r="O19" s="179"/>
      <c r="P19" s="179"/>
      <c r="Q19" s="395" t="str">
        <f t="shared" si="8"/>
        <v>ok</v>
      </c>
      <c r="R19" s="179"/>
      <c r="S19" s="168"/>
      <c r="T19" s="180"/>
      <c r="U19" s="179"/>
      <c r="V19" s="168"/>
      <c r="W19" s="180"/>
      <c r="X19" s="179"/>
      <c r="Y19" s="168"/>
      <c r="Z19" s="180"/>
      <c r="AA19" s="179"/>
      <c r="AB19" s="168"/>
      <c r="AC19" s="180"/>
      <c r="AD19" s="179"/>
      <c r="AE19" s="168"/>
      <c r="AF19" s="180"/>
      <c r="AG19" s="179"/>
      <c r="AH19" s="168"/>
      <c r="AI19" s="180"/>
      <c r="AJ19" s="179"/>
      <c r="AK19" s="168"/>
      <c r="AL19" s="180"/>
      <c r="AM19" s="179"/>
      <c r="AN19" s="168"/>
      <c r="AO19" s="180"/>
      <c r="AP19" s="179"/>
      <c r="AQ19" s="168"/>
      <c r="AR19" s="180"/>
      <c r="AS19" s="179"/>
      <c r="AT19" s="168"/>
      <c r="AU19" s="180"/>
      <c r="AV19" s="179"/>
      <c r="AW19" s="168"/>
      <c r="AX19" s="180"/>
      <c r="AY19" s="179"/>
      <c r="AZ19" s="168"/>
      <c r="BA19" s="180"/>
      <c r="BB19" s="13"/>
      <c r="BC19" s="26"/>
      <c r="BD19" s="27">
        <f t="shared" si="4"/>
        <v>0</v>
      </c>
      <c r="BE19" s="13"/>
      <c r="BF19" s="26">
        <f t="shared" si="9"/>
        <v>0</v>
      </c>
      <c r="BG19" s="27">
        <f t="shared" si="10"/>
        <v>0</v>
      </c>
      <c r="BH19" s="13"/>
      <c r="BI19" s="26">
        <f t="shared" si="11"/>
        <v>0</v>
      </c>
      <c r="BJ19" s="27">
        <f t="shared" si="12"/>
        <v>0</v>
      </c>
      <c r="BL19" s="57"/>
    </row>
    <row r="20" spans="1:64" ht="14.5" x14ac:dyDescent="0.35">
      <c r="A20" s="13"/>
      <c r="B20" s="344" t="s">
        <v>535</v>
      </c>
      <c r="C20" s="267"/>
      <c r="D20" s="329"/>
      <c r="E20" s="267"/>
      <c r="F20" s="318"/>
      <c r="G20" s="23"/>
      <c r="H20" s="23"/>
      <c r="I20" s="302"/>
      <c r="J20" s="199"/>
      <c r="K20" s="24"/>
      <c r="L20" s="205">
        <f t="shared" si="7"/>
        <v>0</v>
      </c>
      <c r="M20" s="13"/>
      <c r="N20" s="179"/>
      <c r="O20" s="179"/>
      <c r="P20" s="179"/>
      <c r="Q20" s="395" t="str">
        <f t="shared" si="8"/>
        <v>ok</v>
      </c>
      <c r="R20" s="179"/>
      <c r="S20" s="168"/>
      <c r="T20" s="180"/>
      <c r="U20" s="179"/>
      <c r="V20" s="168"/>
      <c r="W20" s="180"/>
      <c r="X20" s="179"/>
      <c r="Y20" s="168"/>
      <c r="Z20" s="180"/>
      <c r="AA20" s="179"/>
      <c r="AB20" s="168"/>
      <c r="AC20" s="180"/>
      <c r="AD20" s="179"/>
      <c r="AE20" s="168"/>
      <c r="AF20" s="180"/>
      <c r="AG20" s="179"/>
      <c r="AH20" s="168"/>
      <c r="AI20" s="180"/>
      <c r="AJ20" s="179"/>
      <c r="AK20" s="168"/>
      <c r="AL20" s="180"/>
      <c r="AM20" s="179"/>
      <c r="AN20" s="168"/>
      <c r="AO20" s="180"/>
      <c r="AP20" s="179"/>
      <c r="AQ20" s="168"/>
      <c r="AR20" s="180"/>
      <c r="AS20" s="179"/>
      <c r="AT20" s="168"/>
      <c r="AU20" s="180"/>
      <c r="AV20" s="179"/>
      <c r="AW20" s="168"/>
      <c r="AX20" s="180"/>
      <c r="AY20" s="179"/>
      <c r="AZ20" s="168"/>
      <c r="BA20" s="180"/>
      <c r="BB20" s="13"/>
      <c r="BC20" s="26"/>
      <c r="BD20" s="27">
        <f t="shared" si="4"/>
        <v>0</v>
      </c>
      <c r="BE20" s="13"/>
      <c r="BF20" s="26">
        <f t="shared" si="9"/>
        <v>0</v>
      </c>
      <c r="BG20" s="27">
        <f t="shared" si="10"/>
        <v>0</v>
      </c>
      <c r="BH20" s="13"/>
      <c r="BI20" s="26">
        <f t="shared" si="11"/>
        <v>0</v>
      </c>
      <c r="BJ20" s="27">
        <f t="shared" si="12"/>
        <v>0</v>
      </c>
      <c r="BL20" s="57"/>
    </row>
    <row r="21" spans="1:64" ht="14.5" x14ac:dyDescent="0.35">
      <c r="A21" s="13"/>
      <c r="B21" s="344" t="s">
        <v>536</v>
      </c>
      <c r="C21" s="267"/>
      <c r="D21" s="329"/>
      <c r="E21" s="267"/>
      <c r="F21" s="318"/>
      <c r="G21" s="23"/>
      <c r="H21" s="23"/>
      <c r="I21" s="302"/>
      <c r="J21" s="199"/>
      <c r="K21" s="24"/>
      <c r="L21" s="205">
        <f t="shared" si="7"/>
        <v>0</v>
      </c>
      <c r="M21" s="13"/>
      <c r="N21" s="179"/>
      <c r="O21" s="179"/>
      <c r="P21" s="179"/>
      <c r="Q21" s="395" t="str">
        <f t="shared" si="8"/>
        <v>ok</v>
      </c>
      <c r="R21" s="179"/>
      <c r="S21" s="168"/>
      <c r="T21" s="180"/>
      <c r="U21" s="179"/>
      <c r="V21" s="168"/>
      <c r="W21" s="180"/>
      <c r="X21" s="179"/>
      <c r="Y21" s="168"/>
      <c r="Z21" s="180"/>
      <c r="AA21" s="179"/>
      <c r="AB21" s="168"/>
      <c r="AC21" s="180"/>
      <c r="AD21" s="179"/>
      <c r="AE21" s="168"/>
      <c r="AF21" s="180"/>
      <c r="AG21" s="179"/>
      <c r="AH21" s="168"/>
      <c r="AI21" s="180"/>
      <c r="AJ21" s="179"/>
      <c r="AK21" s="168"/>
      <c r="AL21" s="180"/>
      <c r="AM21" s="179"/>
      <c r="AN21" s="168"/>
      <c r="AO21" s="180"/>
      <c r="AP21" s="179"/>
      <c r="AQ21" s="168"/>
      <c r="AR21" s="180"/>
      <c r="AS21" s="179"/>
      <c r="AT21" s="168"/>
      <c r="AU21" s="180"/>
      <c r="AV21" s="179"/>
      <c r="AW21" s="168"/>
      <c r="AX21" s="180"/>
      <c r="AY21" s="179"/>
      <c r="AZ21" s="168"/>
      <c r="BA21" s="180"/>
      <c r="BB21" s="13"/>
      <c r="BC21" s="26"/>
      <c r="BD21" s="27">
        <f t="shared" si="4"/>
        <v>0</v>
      </c>
      <c r="BE21" s="13"/>
      <c r="BF21" s="26">
        <f t="shared" si="9"/>
        <v>0</v>
      </c>
      <c r="BG21" s="27">
        <f t="shared" si="10"/>
        <v>0</v>
      </c>
      <c r="BH21" s="13"/>
      <c r="BI21" s="26">
        <f t="shared" si="11"/>
        <v>0</v>
      </c>
      <c r="BJ21" s="27">
        <f t="shared" si="12"/>
        <v>0</v>
      </c>
      <c r="BL21" s="57"/>
    </row>
    <row r="22" spans="1:64" ht="14.5" x14ac:dyDescent="0.35">
      <c r="A22" s="13"/>
      <c r="B22" s="344" t="s">
        <v>537</v>
      </c>
      <c r="C22" s="267"/>
      <c r="D22" s="329"/>
      <c r="E22" s="267"/>
      <c r="F22" s="318"/>
      <c r="G22" s="23"/>
      <c r="H22" s="23"/>
      <c r="I22" s="302"/>
      <c r="J22" s="199"/>
      <c r="K22" s="24"/>
      <c r="L22" s="205">
        <f t="shared" si="7"/>
        <v>0</v>
      </c>
      <c r="M22" s="13"/>
      <c r="N22" s="179"/>
      <c r="O22" s="179"/>
      <c r="P22" s="179"/>
      <c r="Q22" s="395" t="str">
        <f t="shared" si="8"/>
        <v>ok</v>
      </c>
      <c r="R22" s="179"/>
      <c r="S22" s="168"/>
      <c r="T22" s="180"/>
      <c r="U22" s="179"/>
      <c r="V22" s="168"/>
      <c r="W22" s="180"/>
      <c r="X22" s="179"/>
      <c r="Y22" s="168"/>
      <c r="Z22" s="180"/>
      <c r="AA22" s="179"/>
      <c r="AB22" s="168"/>
      <c r="AC22" s="180"/>
      <c r="AD22" s="179"/>
      <c r="AE22" s="168"/>
      <c r="AF22" s="180"/>
      <c r="AG22" s="179"/>
      <c r="AH22" s="168"/>
      <c r="AI22" s="180"/>
      <c r="AJ22" s="179"/>
      <c r="AK22" s="168"/>
      <c r="AL22" s="180"/>
      <c r="AM22" s="179"/>
      <c r="AN22" s="168"/>
      <c r="AO22" s="180"/>
      <c r="AP22" s="179"/>
      <c r="AQ22" s="168"/>
      <c r="AR22" s="180"/>
      <c r="AS22" s="179"/>
      <c r="AT22" s="168"/>
      <c r="AU22" s="180"/>
      <c r="AV22" s="179"/>
      <c r="AW22" s="168"/>
      <c r="AX22" s="180"/>
      <c r="AY22" s="179"/>
      <c r="AZ22" s="168"/>
      <c r="BA22" s="180"/>
      <c r="BB22" s="13"/>
      <c r="BC22" s="26"/>
      <c r="BD22" s="27">
        <f t="shared" si="4"/>
        <v>0</v>
      </c>
      <c r="BE22" s="13"/>
      <c r="BF22" s="26">
        <f t="shared" si="9"/>
        <v>0</v>
      </c>
      <c r="BG22" s="27">
        <f t="shared" si="10"/>
        <v>0</v>
      </c>
      <c r="BH22" s="13"/>
      <c r="BI22" s="26">
        <f t="shared" si="11"/>
        <v>0</v>
      </c>
      <c r="BJ22" s="27">
        <f t="shared" si="12"/>
        <v>0</v>
      </c>
      <c r="BL22" s="57"/>
    </row>
    <row r="23" spans="1:64" thickBot="1" x14ac:dyDescent="0.4">
      <c r="A23" s="13"/>
      <c r="B23" s="344" t="s">
        <v>538</v>
      </c>
      <c r="C23" s="267"/>
      <c r="D23" s="329"/>
      <c r="E23" s="267"/>
      <c r="F23" s="318"/>
      <c r="G23" s="23"/>
      <c r="H23" s="23"/>
      <c r="I23" s="23"/>
      <c r="J23" s="199"/>
      <c r="K23" s="24"/>
      <c r="L23" s="205">
        <f t="shared" si="7"/>
        <v>0</v>
      </c>
      <c r="M23" s="13"/>
      <c r="N23" s="179"/>
      <c r="O23" s="179"/>
      <c r="P23" s="179"/>
      <c r="Q23" s="395" t="str">
        <f t="shared" si="8"/>
        <v>ok</v>
      </c>
      <c r="R23" s="179"/>
      <c r="S23" s="168"/>
      <c r="T23" s="180"/>
      <c r="U23" s="179"/>
      <c r="V23" s="168"/>
      <c r="W23" s="180"/>
      <c r="X23" s="179"/>
      <c r="Y23" s="168"/>
      <c r="Z23" s="180"/>
      <c r="AA23" s="179"/>
      <c r="AB23" s="168"/>
      <c r="AC23" s="180"/>
      <c r="AD23" s="179"/>
      <c r="AE23" s="168"/>
      <c r="AF23" s="180"/>
      <c r="AG23" s="179"/>
      <c r="AH23" s="168"/>
      <c r="AI23" s="180"/>
      <c r="AJ23" s="179"/>
      <c r="AK23" s="168"/>
      <c r="AL23" s="180"/>
      <c r="AM23" s="179"/>
      <c r="AN23" s="168"/>
      <c r="AO23" s="180"/>
      <c r="AP23" s="179"/>
      <c r="AQ23" s="168"/>
      <c r="AR23" s="180"/>
      <c r="AS23" s="179"/>
      <c r="AT23" s="168"/>
      <c r="AU23" s="180"/>
      <c r="AV23" s="179"/>
      <c r="AW23" s="168"/>
      <c r="AX23" s="180"/>
      <c r="AY23" s="179"/>
      <c r="AZ23" s="168"/>
      <c r="BA23" s="180"/>
      <c r="BB23" s="13"/>
      <c r="BC23" s="26"/>
      <c r="BD23" s="27">
        <f t="shared" si="4"/>
        <v>0</v>
      </c>
      <c r="BE23" s="13"/>
      <c r="BF23" s="26">
        <f t="shared" ref="BF23:BF34" si="13">SUM(R23:BA23)</f>
        <v>0</v>
      </c>
      <c r="BG23" s="27">
        <f t="shared" si="10"/>
        <v>0</v>
      </c>
      <c r="BH23" s="13"/>
      <c r="BI23" s="26">
        <f t="shared" si="11"/>
        <v>0</v>
      </c>
      <c r="BJ23" s="27">
        <f t="shared" si="12"/>
        <v>0</v>
      </c>
      <c r="BL23" s="57"/>
    </row>
    <row r="24" spans="1:64" hidden="1" outlineLevel="1" thickBot="1" x14ac:dyDescent="0.4">
      <c r="A24" s="13"/>
      <c r="B24" s="316" t="s">
        <v>54</v>
      </c>
      <c r="C24" s="267"/>
      <c r="D24" s="329"/>
      <c r="E24" s="267"/>
      <c r="F24" s="318"/>
      <c r="G24" s="23"/>
      <c r="H24" s="23"/>
      <c r="I24" s="23"/>
      <c r="J24" s="199"/>
      <c r="K24" s="24"/>
      <c r="L24" s="25" t="e">
        <f>F24*H24*J24*#REF!</f>
        <v>#REF!</v>
      </c>
      <c r="M24" s="13"/>
      <c r="N24" s="179"/>
      <c r="O24" s="179"/>
      <c r="P24" s="179"/>
      <c r="Q24" s="395" t="e">
        <f t="shared" si="8"/>
        <v>#REF!</v>
      </c>
      <c r="R24" s="179"/>
      <c r="S24" s="168"/>
      <c r="T24" s="180"/>
      <c r="U24" s="179"/>
      <c r="V24" s="168"/>
      <c r="W24" s="180"/>
      <c r="X24" s="179"/>
      <c r="Y24" s="168"/>
      <c r="Z24" s="180"/>
      <c r="AA24" s="179"/>
      <c r="AB24" s="168"/>
      <c r="AC24" s="180"/>
      <c r="AD24" s="179"/>
      <c r="AE24" s="168"/>
      <c r="AF24" s="180"/>
      <c r="AG24" s="179"/>
      <c r="AH24" s="168"/>
      <c r="AI24" s="180"/>
      <c r="AJ24" s="179"/>
      <c r="AK24" s="168"/>
      <c r="AL24" s="180"/>
      <c r="AM24" s="179"/>
      <c r="AN24" s="168"/>
      <c r="AO24" s="180"/>
      <c r="AP24" s="179"/>
      <c r="AQ24" s="168"/>
      <c r="AR24" s="180"/>
      <c r="AS24" s="179"/>
      <c r="AT24" s="168"/>
      <c r="AU24" s="180"/>
      <c r="AV24" s="179"/>
      <c r="AW24" s="168"/>
      <c r="AX24" s="180"/>
      <c r="AY24" s="179"/>
      <c r="AZ24" s="168"/>
      <c r="BA24" s="180"/>
      <c r="BB24" s="13"/>
      <c r="BC24" s="26"/>
      <c r="BD24" s="27">
        <f t="shared" si="4"/>
        <v>0</v>
      </c>
      <c r="BE24" s="13"/>
      <c r="BF24" s="26">
        <f t="shared" si="13"/>
        <v>0</v>
      </c>
      <c r="BG24" s="27">
        <f t="shared" si="10"/>
        <v>0</v>
      </c>
      <c r="BH24" s="13"/>
      <c r="BI24" s="26">
        <f t="shared" si="11"/>
        <v>0</v>
      </c>
      <c r="BJ24" s="27">
        <f t="shared" si="12"/>
        <v>0</v>
      </c>
      <c r="BL24" s="57"/>
    </row>
    <row r="25" spans="1:64" hidden="1" outlineLevel="1" thickBot="1" x14ac:dyDescent="0.4">
      <c r="A25" s="13"/>
      <c r="B25" s="316" t="s">
        <v>55</v>
      </c>
      <c r="C25" s="267"/>
      <c r="D25" s="329"/>
      <c r="E25" s="267"/>
      <c r="F25" s="318"/>
      <c r="G25" s="23"/>
      <c r="H25" s="23"/>
      <c r="I25" s="23"/>
      <c r="J25" s="199"/>
      <c r="K25" s="24"/>
      <c r="L25" s="25" t="e">
        <f>F25*H25*J25*#REF!</f>
        <v>#REF!</v>
      </c>
      <c r="M25" s="13"/>
      <c r="N25" s="179"/>
      <c r="O25" s="179"/>
      <c r="P25" s="179"/>
      <c r="Q25" s="395" t="e">
        <f t="shared" si="8"/>
        <v>#REF!</v>
      </c>
      <c r="R25" s="179"/>
      <c r="S25" s="168"/>
      <c r="T25" s="180"/>
      <c r="U25" s="179"/>
      <c r="V25" s="168"/>
      <c r="W25" s="180"/>
      <c r="X25" s="179"/>
      <c r="Y25" s="168"/>
      <c r="Z25" s="180"/>
      <c r="AA25" s="179"/>
      <c r="AB25" s="168"/>
      <c r="AC25" s="180"/>
      <c r="AD25" s="179"/>
      <c r="AE25" s="168"/>
      <c r="AF25" s="180"/>
      <c r="AG25" s="179"/>
      <c r="AH25" s="168"/>
      <c r="AI25" s="180"/>
      <c r="AJ25" s="179"/>
      <c r="AK25" s="168"/>
      <c r="AL25" s="180"/>
      <c r="AM25" s="179"/>
      <c r="AN25" s="168"/>
      <c r="AO25" s="180"/>
      <c r="AP25" s="179"/>
      <c r="AQ25" s="168"/>
      <c r="AR25" s="180"/>
      <c r="AS25" s="179"/>
      <c r="AT25" s="168"/>
      <c r="AU25" s="180"/>
      <c r="AV25" s="179"/>
      <c r="AW25" s="168"/>
      <c r="AX25" s="180"/>
      <c r="AY25" s="179"/>
      <c r="AZ25" s="168"/>
      <c r="BA25" s="180"/>
      <c r="BB25" s="13"/>
      <c r="BC25" s="26"/>
      <c r="BD25" s="27">
        <f t="shared" si="4"/>
        <v>0</v>
      </c>
      <c r="BE25" s="13"/>
      <c r="BF25" s="26">
        <f t="shared" si="13"/>
        <v>0</v>
      </c>
      <c r="BG25" s="27">
        <f t="shared" si="10"/>
        <v>0</v>
      </c>
      <c r="BH25" s="13"/>
      <c r="BI25" s="26">
        <f t="shared" si="11"/>
        <v>0</v>
      </c>
      <c r="BJ25" s="27">
        <f t="shared" si="12"/>
        <v>0</v>
      </c>
      <c r="BL25" s="57"/>
    </row>
    <row r="26" spans="1:64" hidden="1" outlineLevel="1" thickBot="1" x14ac:dyDescent="0.4">
      <c r="A26" s="13"/>
      <c r="B26" s="316" t="s">
        <v>56</v>
      </c>
      <c r="C26" s="267"/>
      <c r="D26" s="329"/>
      <c r="E26" s="267"/>
      <c r="F26" s="318"/>
      <c r="G26" s="23"/>
      <c r="H26" s="23"/>
      <c r="I26" s="23"/>
      <c r="J26" s="199"/>
      <c r="K26" s="24"/>
      <c r="L26" s="25" t="e">
        <f>F26*H26*J26*#REF!</f>
        <v>#REF!</v>
      </c>
      <c r="M26" s="13"/>
      <c r="N26" s="179"/>
      <c r="O26" s="179"/>
      <c r="P26" s="179"/>
      <c r="Q26" s="395" t="e">
        <f t="shared" si="8"/>
        <v>#REF!</v>
      </c>
      <c r="R26" s="179"/>
      <c r="S26" s="168"/>
      <c r="T26" s="180"/>
      <c r="U26" s="179"/>
      <c r="V26" s="168"/>
      <c r="W26" s="180"/>
      <c r="X26" s="179"/>
      <c r="Y26" s="168"/>
      <c r="Z26" s="180"/>
      <c r="AA26" s="179"/>
      <c r="AB26" s="168"/>
      <c r="AC26" s="180"/>
      <c r="AD26" s="179"/>
      <c r="AE26" s="168"/>
      <c r="AF26" s="180"/>
      <c r="AG26" s="179"/>
      <c r="AH26" s="168"/>
      <c r="AI26" s="180"/>
      <c r="AJ26" s="179"/>
      <c r="AK26" s="168"/>
      <c r="AL26" s="180"/>
      <c r="AM26" s="179"/>
      <c r="AN26" s="168"/>
      <c r="AO26" s="180"/>
      <c r="AP26" s="179"/>
      <c r="AQ26" s="168"/>
      <c r="AR26" s="180"/>
      <c r="AS26" s="179"/>
      <c r="AT26" s="168"/>
      <c r="AU26" s="180"/>
      <c r="AV26" s="179"/>
      <c r="AW26" s="168"/>
      <c r="AX26" s="180"/>
      <c r="AY26" s="179"/>
      <c r="AZ26" s="168"/>
      <c r="BA26" s="180"/>
      <c r="BB26" s="13"/>
      <c r="BC26" s="26"/>
      <c r="BD26" s="27">
        <f t="shared" si="4"/>
        <v>0</v>
      </c>
      <c r="BE26" s="13"/>
      <c r="BF26" s="26">
        <f t="shared" si="13"/>
        <v>0</v>
      </c>
      <c r="BG26" s="27">
        <f t="shared" si="10"/>
        <v>0</v>
      </c>
      <c r="BH26" s="13"/>
      <c r="BI26" s="26">
        <f t="shared" si="11"/>
        <v>0</v>
      </c>
      <c r="BJ26" s="27">
        <f t="shared" si="12"/>
        <v>0</v>
      </c>
      <c r="BL26" s="57"/>
    </row>
    <row r="27" spans="1:64" hidden="1" outlineLevel="1" thickBot="1" x14ac:dyDescent="0.4">
      <c r="A27" s="13"/>
      <c r="B27" s="316" t="s">
        <v>57</v>
      </c>
      <c r="C27" s="267"/>
      <c r="D27" s="329"/>
      <c r="E27" s="267"/>
      <c r="F27" s="318"/>
      <c r="G27" s="23"/>
      <c r="H27" s="23"/>
      <c r="I27" s="23"/>
      <c r="J27" s="199"/>
      <c r="K27" s="24"/>
      <c r="L27" s="25" t="e">
        <f>F27*H27*J27*#REF!</f>
        <v>#REF!</v>
      </c>
      <c r="M27" s="13"/>
      <c r="N27" s="179"/>
      <c r="O27" s="179"/>
      <c r="P27" s="179"/>
      <c r="Q27" s="395" t="e">
        <f t="shared" si="8"/>
        <v>#REF!</v>
      </c>
      <c r="R27" s="179"/>
      <c r="S27" s="168"/>
      <c r="T27" s="180"/>
      <c r="U27" s="179"/>
      <c r="V27" s="168"/>
      <c r="W27" s="180"/>
      <c r="X27" s="179"/>
      <c r="Y27" s="168"/>
      <c r="Z27" s="180"/>
      <c r="AA27" s="179"/>
      <c r="AB27" s="168"/>
      <c r="AC27" s="180"/>
      <c r="AD27" s="179"/>
      <c r="AE27" s="168"/>
      <c r="AF27" s="180"/>
      <c r="AG27" s="179"/>
      <c r="AH27" s="168"/>
      <c r="AI27" s="180"/>
      <c r="AJ27" s="179"/>
      <c r="AK27" s="168"/>
      <c r="AL27" s="180"/>
      <c r="AM27" s="179"/>
      <c r="AN27" s="168"/>
      <c r="AO27" s="180"/>
      <c r="AP27" s="179"/>
      <c r="AQ27" s="168"/>
      <c r="AR27" s="180"/>
      <c r="AS27" s="179"/>
      <c r="AT27" s="168"/>
      <c r="AU27" s="180"/>
      <c r="AV27" s="179"/>
      <c r="AW27" s="168"/>
      <c r="AX27" s="180"/>
      <c r="AY27" s="179"/>
      <c r="AZ27" s="168"/>
      <c r="BA27" s="180"/>
      <c r="BB27" s="13"/>
      <c r="BC27" s="26"/>
      <c r="BD27" s="27">
        <f t="shared" si="4"/>
        <v>0</v>
      </c>
      <c r="BE27" s="13"/>
      <c r="BF27" s="26">
        <f t="shared" si="13"/>
        <v>0</v>
      </c>
      <c r="BG27" s="27">
        <f t="shared" si="10"/>
        <v>0</v>
      </c>
      <c r="BH27" s="13"/>
      <c r="BI27" s="26">
        <f t="shared" si="11"/>
        <v>0</v>
      </c>
      <c r="BJ27" s="27">
        <f t="shared" si="12"/>
        <v>0</v>
      </c>
      <c r="BL27" s="57"/>
    </row>
    <row r="28" spans="1:64" hidden="1" outlineLevel="1" thickBot="1" x14ac:dyDescent="0.4">
      <c r="A28" s="13"/>
      <c r="B28" s="316" t="s">
        <v>58</v>
      </c>
      <c r="C28" s="267"/>
      <c r="D28" s="329"/>
      <c r="E28" s="267"/>
      <c r="F28" s="318"/>
      <c r="G28" s="23"/>
      <c r="H28" s="23"/>
      <c r="I28" s="23"/>
      <c r="J28" s="199"/>
      <c r="K28" s="24"/>
      <c r="L28" s="25" t="e">
        <f>F28*H28*J28*#REF!</f>
        <v>#REF!</v>
      </c>
      <c r="M28" s="13"/>
      <c r="N28" s="179"/>
      <c r="O28" s="179"/>
      <c r="P28" s="179"/>
      <c r="Q28" s="395" t="e">
        <f t="shared" si="8"/>
        <v>#REF!</v>
      </c>
      <c r="R28" s="179"/>
      <c r="S28" s="168"/>
      <c r="T28" s="180"/>
      <c r="U28" s="179"/>
      <c r="V28" s="168"/>
      <c r="W28" s="180"/>
      <c r="X28" s="179"/>
      <c r="Y28" s="168"/>
      <c r="Z28" s="180"/>
      <c r="AA28" s="179"/>
      <c r="AB28" s="168"/>
      <c r="AC28" s="180"/>
      <c r="AD28" s="179"/>
      <c r="AE28" s="168"/>
      <c r="AF28" s="180"/>
      <c r="AG28" s="179"/>
      <c r="AH28" s="168"/>
      <c r="AI28" s="180"/>
      <c r="AJ28" s="179"/>
      <c r="AK28" s="168"/>
      <c r="AL28" s="180"/>
      <c r="AM28" s="179"/>
      <c r="AN28" s="168"/>
      <c r="AO28" s="180"/>
      <c r="AP28" s="179"/>
      <c r="AQ28" s="168"/>
      <c r="AR28" s="180"/>
      <c r="AS28" s="179"/>
      <c r="AT28" s="168"/>
      <c r="AU28" s="180"/>
      <c r="AV28" s="179"/>
      <c r="AW28" s="168"/>
      <c r="AX28" s="180"/>
      <c r="AY28" s="179"/>
      <c r="AZ28" s="168"/>
      <c r="BA28" s="180"/>
      <c r="BB28" s="13"/>
      <c r="BC28" s="26"/>
      <c r="BD28" s="27">
        <f t="shared" si="4"/>
        <v>0</v>
      </c>
      <c r="BE28" s="13"/>
      <c r="BF28" s="26">
        <f t="shared" si="13"/>
        <v>0</v>
      </c>
      <c r="BG28" s="27">
        <f t="shared" si="10"/>
        <v>0</v>
      </c>
      <c r="BH28" s="13"/>
      <c r="BI28" s="26">
        <f t="shared" si="11"/>
        <v>0</v>
      </c>
      <c r="BJ28" s="27">
        <f t="shared" si="12"/>
        <v>0</v>
      </c>
      <c r="BL28" s="57"/>
    </row>
    <row r="29" spans="1:64" hidden="1" outlineLevel="1" thickBot="1" x14ac:dyDescent="0.4">
      <c r="A29" s="13"/>
      <c r="B29" s="316" t="s">
        <v>59</v>
      </c>
      <c r="C29" s="267"/>
      <c r="D29" s="329"/>
      <c r="E29" s="267"/>
      <c r="F29" s="318"/>
      <c r="G29" s="23"/>
      <c r="H29" s="23"/>
      <c r="I29" s="23"/>
      <c r="J29" s="199"/>
      <c r="K29" s="24"/>
      <c r="L29" s="25" t="e">
        <f>F29*H29*J29*#REF!</f>
        <v>#REF!</v>
      </c>
      <c r="M29" s="13"/>
      <c r="N29" s="179"/>
      <c r="O29" s="179"/>
      <c r="P29" s="179"/>
      <c r="Q29" s="395" t="e">
        <f t="shared" si="8"/>
        <v>#REF!</v>
      </c>
      <c r="R29" s="179"/>
      <c r="S29" s="168"/>
      <c r="T29" s="180"/>
      <c r="U29" s="179"/>
      <c r="V29" s="168"/>
      <c r="W29" s="180"/>
      <c r="X29" s="179"/>
      <c r="Y29" s="168"/>
      <c r="Z29" s="180"/>
      <c r="AA29" s="179"/>
      <c r="AB29" s="168"/>
      <c r="AC29" s="180"/>
      <c r="AD29" s="179"/>
      <c r="AE29" s="168"/>
      <c r="AF29" s="180"/>
      <c r="AG29" s="179"/>
      <c r="AH29" s="168"/>
      <c r="AI29" s="180"/>
      <c r="AJ29" s="179"/>
      <c r="AK29" s="168"/>
      <c r="AL29" s="180"/>
      <c r="AM29" s="179"/>
      <c r="AN29" s="168"/>
      <c r="AO29" s="180"/>
      <c r="AP29" s="179"/>
      <c r="AQ29" s="168"/>
      <c r="AR29" s="180"/>
      <c r="AS29" s="179"/>
      <c r="AT29" s="168"/>
      <c r="AU29" s="180"/>
      <c r="AV29" s="179"/>
      <c r="AW29" s="168"/>
      <c r="AX29" s="180"/>
      <c r="AY29" s="179"/>
      <c r="AZ29" s="168"/>
      <c r="BA29" s="180"/>
      <c r="BB29" s="13"/>
      <c r="BC29" s="26"/>
      <c r="BD29" s="27">
        <f t="shared" si="4"/>
        <v>0</v>
      </c>
      <c r="BE29" s="13"/>
      <c r="BF29" s="26">
        <f t="shared" si="13"/>
        <v>0</v>
      </c>
      <c r="BG29" s="27">
        <f t="shared" si="10"/>
        <v>0</v>
      </c>
      <c r="BH29" s="13"/>
      <c r="BI29" s="26">
        <f t="shared" si="11"/>
        <v>0</v>
      </c>
      <c r="BJ29" s="27">
        <f t="shared" si="12"/>
        <v>0</v>
      </c>
      <c r="BL29" s="57"/>
    </row>
    <row r="30" spans="1:64" hidden="1" outlineLevel="1" thickBot="1" x14ac:dyDescent="0.4">
      <c r="A30" s="13"/>
      <c r="B30" s="316" t="s">
        <v>60</v>
      </c>
      <c r="C30" s="267"/>
      <c r="D30" s="329"/>
      <c r="E30" s="267"/>
      <c r="F30" s="318"/>
      <c r="G30" s="23"/>
      <c r="H30" s="23"/>
      <c r="I30" s="23"/>
      <c r="J30" s="199"/>
      <c r="K30" s="24"/>
      <c r="L30" s="25" t="e">
        <f>F30*H30*J30*#REF!</f>
        <v>#REF!</v>
      </c>
      <c r="M30" s="13"/>
      <c r="N30" s="179"/>
      <c r="O30" s="179"/>
      <c r="P30" s="179"/>
      <c r="Q30" s="395" t="e">
        <f t="shared" si="8"/>
        <v>#REF!</v>
      </c>
      <c r="R30" s="179"/>
      <c r="S30" s="168"/>
      <c r="T30" s="180"/>
      <c r="U30" s="179"/>
      <c r="V30" s="168"/>
      <c r="W30" s="180"/>
      <c r="X30" s="179"/>
      <c r="Y30" s="168"/>
      <c r="Z30" s="180"/>
      <c r="AA30" s="179"/>
      <c r="AB30" s="168"/>
      <c r="AC30" s="180"/>
      <c r="AD30" s="179"/>
      <c r="AE30" s="168"/>
      <c r="AF30" s="180"/>
      <c r="AG30" s="179"/>
      <c r="AH30" s="168"/>
      <c r="AI30" s="180"/>
      <c r="AJ30" s="179"/>
      <c r="AK30" s="168"/>
      <c r="AL30" s="180"/>
      <c r="AM30" s="179"/>
      <c r="AN30" s="168"/>
      <c r="AO30" s="180"/>
      <c r="AP30" s="179"/>
      <c r="AQ30" s="168"/>
      <c r="AR30" s="180"/>
      <c r="AS30" s="179"/>
      <c r="AT30" s="168"/>
      <c r="AU30" s="180"/>
      <c r="AV30" s="179"/>
      <c r="AW30" s="168"/>
      <c r="AX30" s="180"/>
      <c r="AY30" s="179"/>
      <c r="AZ30" s="168"/>
      <c r="BA30" s="180"/>
      <c r="BB30" s="13"/>
      <c r="BC30" s="26"/>
      <c r="BD30" s="27">
        <f t="shared" si="4"/>
        <v>0</v>
      </c>
      <c r="BE30" s="13"/>
      <c r="BF30" s="26">
        <f t="shared" si="13"/>
        <v>0</v>
      </c>
      <c r="BG30" s="27">
        <f t="shared" si="10"/>
        <v>0</v>
      </c>
      <c r="BH30" s="13"/>
      <c r="BI30" s="26">
        <f t="shared" si="11"/>
        <v>0</v>
      </c>
      <c r="BJ30" s="27">
        <f t="shared" si="12"/>
        <v>0</v>
      </c>
      <c r="BL30" s="57"/>
    </row>
    <row r="31" spans="1:64" hidden="1" outlineLevel="1" thickBot="1" x14ac:dyDescent="0.4">
      <c r="A31" s="13"/>
      <c r="B31" s="316" t="s">
        <v>61</v>
      </c>
      <c r="C31" s="267"/>
      <c r="D31" s="329"/>
      <c r="E31" s="267"/>
      <c r="F31" s="318"/>
      <c r="G31" s="23"/>
      <c r="H31" s="23"/>
      <c r="I31" s="23"/>
      <c r="J31" s="199"/>
      <c r="K31" s="24"/>
      <c r="L31" s="25" t="e">
        <f>F31*H31*J31*#REF!</f>
        <v>#REF!</v>
      </c>
      <c r="M31" s="13"/>
      <c r="N31" s="179"/>
      <c r="O31" s="179"/>
      <c r="P31" s="179"/>
      <c r="Q31" s="395" t="e">
        <f t="shared" si="8"/>
        <v>#REF!</v>
      </c>
      <c r="R31" s="179"/>
      <c r="S31" s="168"/>
      <c r="T31" s="180"/>
      <c r="U31" s="179"/>
      <c r="V31" s="168"/>
      <c r="W31" s="180"/>
      <c r="X31" s="179"/>
      <c r="Y31" s="168"/>
      <c r="Z31" s="180"/>
      <c r="AA31" s="179"/>
      <c r="AB31" s="168"/>
      <c r="AC31" s="180"/>
      <c r="AD31" s="179"/>
      <c r="AE31" s="168"/>
      <c r="AF31" s="180"/>
      <c r="AG31" s="179"/>
      <c r="AH31" s="168"/>
      <c r="AI31" s="180"/>
      <c r="AJ31" s="179"/>
      <c r="AK31" s="168"/>
      <c r="AL31" s="180"/>
      <c r="AM31" s="179"/>
      <c r="AN31" s="168"/>
      <c r="AO31" s="180"/>
      <c r="AP31" s="179"/>
      <c r="AQ31" s="168"/>
      <c r="AR31" s="180"/>
      <c r="AS31" s="179"/>
      <c r="AT31" s="168"/>
      <c r="AU31" s="180"/>
      <c r="AV31" s="179"/>
      <c r="AW31" s="168"/>
      <c r="AX31" s="180"/>
      <c r="AY31" s="179"/>
      <c r="AZ31" s="168"/>
      <c r="BA31" s="180"/>
      <c r="BB31" s="13"/>
      <c r="BC31" s="26"/>
      <c r="BD31" s="27">
        <f t="shared" si="4"/>
        <v>0</v>
      </c>
      <c r="BE31" s="13"/>
      <c r="BF31" s="26">
        <f t="shared" si="13"/>
        <v>0</v>
      </c>
      <c r="BG31" s="27">
        <f t="shared" si="10"/>
        <v>0</v>
      </c>
      <c r="BH31" s="13"/>
      <c r="BI31" s="26">
        <f t="shared" si="11"/>
        <v>0</v>
      </c>
      <c r="BJ31" s="27">
        <f t="shared" si="12"/>
        <v>0</v>
      </c>
      <c r="BL31" s="57"/>
    </row>
    <row r="32" spans="1:64" hidden="1" outlineLevel="1" thickBot="1" x14ac:dyDescent="0.4">
      <c r="A32" s="13"/>
      <c r="B32" s="316" t="s">
        <v>62</v>
      </c>
      <c r="C32" s="267"/>
      <c r="D32" s="329"/>
      <c r="E32" s="267"/>
      <c r="F32" s="318"/>
      <c r="G32" s="23"/>
      <c r="H32" s="23"/>
      <c r="I32" s="23"/>
      <c r="J32" s="199"/>
      <c r="K32" s="24"/>
      <c r="L32" s="25" t="e">
        <f>F32*H32*J32*#REF!</f>
        <v>#REF!</v>
      </c>
      <c r="M32" s="13"/>
      <c r="N32" s="179"/>
      <c r="O32" s="179"/>
      <c r="P32" s="179"/>
      <c r="Q32" s="395" t="e">
        <f t="shared" si="8"/>
        <v>#REF!</v>
      </c>
      <c r="R32" s="179"/>
      <c r="S32" s="168"/>
      <c r="T32" s="180"/>
      <c r="U32" s="179"/>
      <c r="V32" s="168"/>
      <c r="W32" s="180"/>
      <c r="X32" s="179"/>
      <c r="Y32" s="168"/>
      <c r="Z32" s="180"/>
      <c r="AA32" s="179"/>
      <c r="AB32" s="168"/>
      <c r="AC32" s="180"/>
      <c r="AD32" s="179"/>
      <c r="AE32" s="168"/>
      <c r="AF32" s="180"/>
      <c r="AG32" s="179"/>
      <c r="AH32" s="168"/>
      <c r="AI32" s="180"/>
      <c r="AJ32" s="179"/>
      <c r="AK32" s="168"/>
      <c r="AL32" s="180"/>
      <c r="AM32" s="179"/>
      <c r="AN32" s="168"/>
      <c r="AO32" s="180"/>
      <c r="AP32" s="179"/>
      <c r="AQ32" s="168"/>
      <c r="AR32" s="180"/>
      <c r="AS32" s="179"/>
      <c r="AT32" s="168"/>
      <c r="AU32" s="180"/>
      <c r="AV32" s="179"/>
      <c r="AW32" s="168"/>
      <c r="AX32" s="180"/>
      <c r="AY32" s="179"/>
      <c r="AZ32" s="168"/>
      <c r="BA32" s="180"/>
      <c r="BB32" s="13"/>
      <c r="BC32" s="26"/>
      <c r="BD32" s="27">
        <f t="shared" si="4"/>
        <v>0</v>
      </c>
      <c r="BE32" s="13"/>
      <c r="BF32" s="26">
        <f t="shared" si="13"/>
        <v>0</v>
      </c>
      <c r="BG32" s="27">
        <f t="shared" si="10"/>
        <v>0</v>
      </c>
      <c r="BH32" s="13"/>
      <c r="BI32" s="26">
        <f t="shared" si="11"/>
        <v>0</v>
      </c>
      <c r="BJ32" s="27">
        <f t="shared" si="12"/>
        <v>0</v>
      </c>
      <c r="BL32" s="57"/>
    </row>
    <row r="33" spans="1:64" hidden="1" outlineLevel="1" thickBot="1" x14ac:dyDescent="0.4">
      <c r="A33" s="13"/>
      <c r="B33" s="316" t="s">
        <v>63</v>
      </c>
      <c r="C33" s="267"/>
      <c r="D33" s="329"/>
      <c r="E33" s="267"/>
      <c r="F33" s="318"/>
      <c r="G33" s="23"/>
      <c r="H33" s="23"/>
      <c r="I33" s="23"/>
      <c r="J33" s="199"/>
      <c r="K33" s="24"/>
      <c r="L33" s="25" t="e">
        <f>F33*H33*J33*#REF!</f>
        <v>#REF!</v>
      </c>
      <c r="M33" s="13"/>
      <c r="N33" s="179"/>
      <c r="O33" s="179"/>
      <c r="P33" s="179"/>
      <c r="Q33" s="395" t="e">
        <f t="shared" si="8"/>
        <v>#REF!</v>
      </c>
      <c r="R33" s="179"/>
      <c r="S33" s="168"/>
      <c r="T33" s="180"/>
      <c r="U33" s="179"/>
      <c r="V33" s="168"/>
      <c r="W33" s="180"/>
      <c r="X33" s="179"/>
      <c r="Y33" s="168"/>
      <c r="Z33" s="180"/>
      <c r="AA33" s="179"/>
      <c r="AB33" s="168"/>
      <c r="AC33" s="180"/>
      <c r="AD33" s="179"/>
      <c r="AE33" s="168"/>
      <c r="AF33" s="180"/>
      <c r="AG33" s="179"/>
      <c r="AH33" s="168"/>
      <c r="AI33" s="180"/>
      <c r="AJ33" s="179"/>
      <c r="AK33" s="168"/>
      <c r="AL33" s="180"/>
      <c r="AM33" s="179"/>
      <c r="AN33" s="168"/>
      <c r="AO33" s="180"/>
      <c r="AP33" s="179"/>
      <c r="AQ33" s="168"/>
      <c r="AR33" s="180"/>
      <c r="AS33" s="179"/>
      <c r="AT33" s="168"/>
      <c r="AU33" s="180"/>
      <c r="AV33" s="179"/>
      <c r="AW33" s="168"/>
      <c r="AX33" s="180"/>
      <c r="AY33" s="179"/>
      <c r="AZ33" s="168"/>
      <c r="BA33" s="180"/>
      <c r="BB33" s="13"/>
      <c r="BC33" s="26"/>
      <c r="BD33" s="27">
        <f t="shared" si="4"/>
        <v>0</v>
      </c>
      <c r="BE33" s="13"/>
      <c r="BF33" s="26">
        <f t="shared" si="13"/>
        <v>0</v>
      </c>
      <c r="BG33" s="27">
        <f t="shared" si="10"/>
        <v>0</v>
      </c>
      <c r="BH33" s="13"/>
      <c r="BI33" s="26">
        <f t="shared" si="11"/>
        <v>0</v>
      </c>
      <c r="BJ33" s="27">
        <f t="shared" si="12"/>
        <v>0</v>
      </c>
      <c r="BL33" s="57"/>
    </row>
    <row r="34" spans="1:64" hidden="1" outlineLevel="1" thickBot="1" x14ac:dyDescent="0.4">
      <c r="A34" s="13"/>
      <c r="B34" s="316" t="s">
        <v>64</v>
      </c>
      <c r="C34" s="267"/>
      <c r="D34" s="329"/>
      <c r="E34" s="267"/>
      <c r="F34" s="318"/>
      <c r="G34" s="23"/>
      <c r="H34" s="23"/>
      <c r="I34" s="23"/>
      <c r="J34" s="199"/>
      <c r="K34" s="24"/>
      <c r="L34" s="25" t="e">
        <f>F34*H34*J34*#REF!</f>
        <v>#REF!</v>
      </c>
      <c r="M34" s="13"/>
      <c r="N34" s="179"/>
      <c r="O34" s="179"/>
      <c r="P34" s="179"/>
      <c r="Q34" s="395" t="e">
        <f t="shared" si="8"/>
        <v>#REF!</v>
      </c>
      <c r="R34" s="179"/>
      <c r="S34" s="168"/>
      <c r="T34" s="180"/>
      <c r="U34" s="179"/>
      <c r="V34" s="168"/>
      <c r="W34" s="180"/>
      <c r="X34" s="179"/>
      <c r="Y34" s="168"/>
      <c r="Z34" s="180"/>
      <c r="AA34" s="179"/>
      <c r="AB34" s="168"/>
      <c r="AC34" s="180"/>
      <c r="AD34" s="179"/>
      <c r="AE34" s="168"/>
      <c r="AF34" s="180"/>
      <c r="AG34" s="179"/>
      <c r="AH34" s="168"/>
      <c r="AI34" s="180"/>
      <c r="AJ34" s="179"/>
      <c r="AK34" s="168"/>
      <c r="AL34" s="180"/>
      <c r="AM34" s="179"/>
      <c r="AN34" s="168"/>
      <c r="AO34" s="180"/>
      <c r="AP34" s="179"/>
      <c r="AQ34" s="168"/>
      <c r="AR34" s="180"/>
      <c r="AS34" s="179"/>
      <c r="AT34" s="168"/>
      <c r="AU34" s="180"/>
      <c r="AV34" s="179"/>
      <c r="AW34" s="168"/>
      <c r="AX34" s="180"/>
      <c r="AY34" s="179"/>
      <c r="AZ34" s="168"/>
      <c r="BA34" s="180"/>
      <c r="BB34" s="13"/>
      <c r="BC34" s="26"/>
      <c r="BD34" s="27">
        <f t="shared" si="4"/>
        <v>0</v>
      </c>
      <c r="BE34" s="13"/>
      <c r="BF34" s="26">
        <f t="shared" si="13"/>
        <v>0</v>
      </c>
      <c r="BG34" s="27">
        <f t="shared" si="10"/>
        <v>0</v>
      </c>
      <c r="BH34" s="13"/>
      <c r="BI34" s="26">
        <f t="shared" si="11"/>
        <v>0</v>
      </c>
      <c r="BJ34" s="27">
        <f t="shared" si="12"/>
        <v>0</v>
      </c>
      <c r="BL34" s="57"/>
    </row>
    <row r="35" spans="1:64" hidden="1" outlineLevel="1" thickBot="1" x14ac:dyDescent="0.4">
      <c r="A35" s="13"/>
      <c r="B35" s="316" t="s">
        <v>65</v>
      </c>
      <c r="C35" s="267"/>
      <c r="D35" s="329"/>
      <c r="E35" s="328"/>
      <c r="F35" s="320"/>
      <c r="G35" s="303"/>
      <c r="H35" s="303"/>
      <c r="I35" s="303"/>
      <c r="J35" s="304"/>
      <c r="K35" s="305"/>
      <c r="L35" s="315" t="e">
        <f>F35*H35*J35*#REF!</f>
        <v>#REF!</v>
      </c>
      <c r="M35" s="13"/>
      <c r="N35" s="179"/>
      <c r="O35" s="179"/>
      <c r="P35" s="179"/>
      <c r="Q35" s="395" t="e">
        <f t="shared" si="8"/>
        <v>#REF!</v>
      </c>
      <c r="R35" s="179"/>
      <c r="S35" s="168"/>
      <c r="T35" s="180"/>
      <c r="U35" s="179"/>
      <c r="V35" s="168"/>
      <c r="W35" s="180"/>
      <c r="X35" s="179"/>
      <c r="Y35" s="168"/>
      <c r="Z35" s="180"/>
      <c r="AA35" s="179"/>
      <c r="AB35" s="168"/>
      <c r="AC35" s="180"/>
      <c r="AD35" s="179"/>
      <c r="AE35" s="168"/>
      <c r="AF35" s="180"/>
      <c r="AG35" s="179"/>
      <c r="AH35" s="168"/>
      <c r="AI35" s="180"/>
      <c r="AJ35" s="179"/>
      <c r="AK35" s="168"/>
      <c r="AL35" s="180"/>
      <c r="AM35" s="179"/>
      <c r="AN35" s="168"/>
      <c r="AO35" s="180"/>
      <c r="AP35" s="179"/>
      <c r="AQ35" s="168"/>
      <c r="AR35" s="180"/>
      <c r="AS35" s="179"/>
      <c r="AT35" s="168"/>
      <c r="AU35" s="180"/>
      <c r="AV35" s="179"/>
      <c r="AW35" s="168"/>
      <c r="AX35" s="180"/>
      <c r="AY35" s="179"/>
      <c r="AZ35" s="168"/>
      <c r="BA35" s="180"/>
      <c r="BB35" s="13"/>
      <c r="BC35" s="26"/>
      <c r="BD35" s="27">
        <f t="shared" si="4"/>
        <v>0</v>
      </c>
      <c r="BE35" s="13"/>
      <c r="BF35" s="26">
        <f t="shared" si="9"/>
        <v>0</v>
      </c>
      <c r="BG35" s="27">
        <f t="shared" si="10"/>
        <v>0</v>
      </c>
      <c r="BH35" s="13"/>
      <c r="BI35" s="26">
        <f t="shared" si="11"/>
        <v>0</v>
      </c>
      <c r="BJ35" s="27">
        <f t="shared" si="12"/>
        <v>0</v>
      </c>
      <c r="BL35" s="57"/>
    </row>
    <row r="36" spans="1:64" ht="15" customHeight="1" collapsed="1" thickBot="1" x14ac:dyDescent="0.4">
      <c r="A36" s="13"/>
      <c r="B36" s="388" t="s">
        <v>216</v>
      </c>
      <c r="C36" s="387"/>
      <c r="D36" s="387"/>
      <c r="E36" s="387"/>
      <c r="F36" s="387"/>
      <c r="G36" s="387"/>
      <c r="H36" s="387"/>
      <c r="I36" s="387"/>
      <c r="J36" s="387"/>
      <c r="K36" s="387"/>
      <c r="L36" s="348">
        <f>SUM(L37:L46)</f>
        <v>0</v>
      </c>
      <c r="M36" s="20"/>
      <c r="N36" s="348">
        <f t="shared" ref="N36:P36" si="14">SUM(N37:N46)</f>
        <v>0</v>
      </c>
      <c r="O36" s="348">
        <f t="shared" si="14"/>
        <v>0</v>
      </c>
      <c r="P36" s="348">
        <f t="shared" si="14"/>
        <v>0</v>
      </c>
      <c r="Q36" s="395" t="str">
        <f t="shared" si="8"/>
        <v>ok</v>
      </c>
      <c r="R36" s="175">
        <f t="shared" ref="R36:BA36" si="15">SUM(R37:R46)</f>
        <v>0</v>
      </c>
      <c r="S36" s="166">
        <f t="shared" si="15"/>
        <v>0</v>
      </c>
      <c r="T36" s="176">
        <f t="shared" si="15"/>
        <v>0</v>
      </c>
      <c r="U36" s="175">
        <f t="shared" si="15"/>
        <v>0</v>
      </c>
      <c r="V36" s="166">
        <f t="shared" si="15"/>
        <v>0</v>
      </c>
      <c r="W36" s="176">
        <f t="shared" si="15"/>
        <v>0</v>
      </c>
      <c r="X36" s="175">
        <f t="shared" si="15"/>
        <v>0</v>
      </c>
      <c r="Y36" s="166">
        <f t="shared" si="15"/>
        <v>0</v>
      </c>
      <c r="Z36" s="176">
        <f t="shared" si="15"/>
        <v>0</v>
      </c>
      <c r="AA36" s="175">
        <f t="shared" si="15"/>
        <v>0</v>
      </c>
      <c r="AB36" s="166">
        <f t="shared" si="15"/>
        <v>0</v>
      </c>
      <c r="AC36" s="176">
        <f t="shared" si="15"/>
        <v>0</v>
      </c>
      <c r="AD36" s="175">
        <f t="shared" si="15"/>
        <v>0</v>
      </c>
      <c r="AE36" s="166">
        <f t="shared" si="15"/>
        <v>0</v>
      </c>
      <c r="AF36" s="176">
        <f t="shared" si="15"/>
        <v>0</v>
      </c>
      <c r="AG36" s="175">
        <f t="shared" si="15"/>
        <v>0</v>
      </c>
      <c r="AH36" s="166">
        <f t="shared" si="15"/>
        <v>0</v>
      </c>
      <c r="AI36" s="176">
        <f t="shared" si="15"/>
        <v>0</v>
      </c>
      <c r="AJ36" s="175">
        <f t="shared" si="15"/>
        <v>0</v>
      </c>
      <c r="AK36" s="166">
        <f t="shared" si="15"/>
        <v>0</v>
      </c>
      <c r="AL36" s="176">
        <f t="shared" si="15"/>
        <v>0</v>
      </c>
      <c r="AM36" s="175">
        <f t="shared" si="15"/>
        <v>0</v>
      </c>
      <c r="AN36" s="166">
        <f t="shared" si="15"/>
        <v>0</v>
      </c>
      <c r="AO36" s="176">
        <f t="shared" si="15"/>
        <v>0</v>
      </c>
      <c r="AP36" s="175">
        <f t="shared" si="15"/>
        <v>0</v>
      </c>
      <c r="AQ36" s="166">
        <f t="shared" si="15"/>
        <v>0</v>
      </c>
      <c r="AR36" s="176">
        <f t="shared" si="15"/>
        <v>0</v>
      </c>
      <c r="AS36" s="175">
        <f t="shared" si="15"/>
        <v>0</v>
      </c>
      <c r="AT36" s="166">
        <f t="shared" si="15"/>
        <v>0</v>
      </c>
      <c r="AU36" s="176">
        <f t="shared" si="15"/>
        <v>0</v>
      </c>
      <c r="AV36" s="175">
        <f t="shared" si="15"/>
        <v>0</v>
      </c>
      <c r="AW36" s="166">
        <f t="shared" si="15"/>
        <v>0</v>
      </c>
      <c r="AX36" s="176">
        <f t="shared" si="15"/>
        <v>0</v>
      </c>
      <c r="AY36" s="175">
        <f t="shared" si="15"/>
        <v>0</v>
      </c>
      <c r="AZ36" s="166">
        <f t="shared" si="15"/>
        <v>0</v>
      </c>
      <c r="BA36" s="176">
        <f t="shared" si="15"/>
        <v>0</v>
      </c>
      <c r="BB36" s="13"/>
      <c r="BC36" s="21">
        <f>SUM(BC37:BC46)</f>
        <v>0</v>
      </c>
      <c r="BD36" s="22">
        <f t="shared" si="4"/>
        <v>0</v>
      </c>
      <c r="BE36" s="13"/>
      <c r="BF36" s="21">
        <f>SUM(BF37:BF46)</f>
        <v>0</v>
      </c>
      <c r="BG36" s="22">
        <f>IFERROR(BF36/L36,0)</f>
        <v>0</v>
      </c>
      <c r="BH36" s="13"/>
      <c r="BI36" s="21">
        <f>SUM(BI37:BI46)</f>
        <v>0</v>
      </c>
      <c r="BJ36" s="22">
        <f>IFERROR(BI36/L36,0)</f>
        <v>0</v>
      </c>
      <c r="BL36" s="40"/>
    </row>
    <row r="37" spans="1:64" ht="14.5" x14ac:dyDescent="0.35">
      <c r="A37" s="13"/>
      <c r="B37" s="340" t="s">
        <v>539</v>
      </c>
      <c r="C37" s="329"/>
      <c r="D37" s="329"/>
      <c r="E37" s="329"/>
      <c r="F37" s="322"/>
      <c r="G37" s="302"/>
      <c r="H37" s="302"/>
      <c r="I37" s="302"/>
      <c r="J37" s="306"/>
      <c r="K37" s="204"/>
      <c r="L37" s="205">
        <f t="shared" ref="L37:L46" si="16">F37*H37*J37*K37</f>
        <v>0</v>
      </c>
      <c r="M37" s="13"/>
      <c r="N37" s="177"/>
      <c r="O37" s="177"/>
      <c r="P37" s="177"/>
      <c r="Q37" s="395" t="str">
        <f t="shared" si="8"/>
        <v>ok</v>
      </c>
      <c r="R37" s="177"/>
      <c r="S37" s="169"/>
      <c r="T37" s="178"/>
      <c r="U37" s="177"/>
      <c r="V37" s="169"/>
      <c r="W37" s="178"/>
      <c r="X37" s="177"/>
      <c r="Y37" s="169"/>
      <c r="Z37" s="178"/>
      <c r="AA37" s="177"/>
      <c r="AB37" s="169"/>
      <c r="AC37" s="178">
        <f>L37</f>
        <v>0</v>
      </c>
      <c r="AD37" s="177"/>
      <c r="AE37" s="169"/>
      <c r="AF37" s="178"/>
      <c r="AG37" s="177"/>
      <c r="AH37" s="169"/>
      <c r="AI37" s="178"/>
      <c r="AJ37" s="177"/>
      <c r="AK37" s="169"/>
      <c r="AL37" s="178"/>
      <c r="AM37" s="177"/>
      <c r="AN37" s="169"/>
      <c r="AO37" s="178"/>
      <c r="AP37" s="177"/>
      <c r="AQ37" s="169"/>
      <c r="AR37" s="178"/>
      <c r="AS37" s="177"/>
      <c r="AT37" s="169"/>
      <c r="AU37" s="178"/>
      <c r="AV37" s="177"/>
      <c r="AW37" s="169"/>
      <c r="AX37" s="178"/>
      <c r="AY37" s="177"/>
      <c r="AZ37" s="169"/>
      <c r="BA37" s="178"/>
      <c r="BB37" s="13"/>
      <c r="BC37" s="26"/>
      <c r="BD37" s="27">
        <f t="shared" si="4"/>
        <v>0</v>
      </c>
      <c r="BE37" s="13"/>
      <c r="BF37" s="26"/>
      <c r="BG37" s="27">
        <f t="shared" ref="BG37:BG46" si="17">IFERROR(BF37/L37,0)</f>
        <v>0</v>
      </c>
      <c r="BH37" s="13"/>
      <c r="BI37" s="26">
        <f t="shared" ref="BI37:BI46" si="18">BC37+BF37</f>
        <v>0</v>
      </c>
      <c r="BJ37" s="27">
        <f t="shared" ref="BJ37:BJ46" si="19">IFERROR(BI37/L37,0)</f>
        <v>0</v>
      </c>
      <c r="BL37" s="44"/>
    </row>
    <row r="38" spans="1:64" ht="14.5" x14ac:dyDescent="0.35">
      <c r="A38" s="13"/>
      <c r="B38" s="340" t="s">
        <v>540</v>
      </c>
      <c r="C38" s="329"/>
      <c r="D38" s="329"/>
      <c r="E38" s="329"/>
      <c r="F38" s="322"/>
      <c r="G38" s="302"/>
      <c r="H38" s="302"/>
      <c r="I38" s="302"/>
      <c r="J38" s="306"/>
      <c r="K38" s="204"/>
      <c r="L38" s="205">
        <f t="shared" si="16"/>
        <v>0</v>
      </c>
      <c r="M38" s="13"/>
      <c r="N38" s="179"/>
      <c r="O38" s="179"/>
      <c r="P38" s="179"/>
      <c r="Q38" s="395" t="str">
        <f t="shared" si="8"/>
        <v>ok</v>
      </c>
      <c r="R38" s="179"/>
      <c r="S38" s="168"/>
      <c r="T38" s="180"/>
      <c r="U38" s="179"/>
      <c r="V38" s="168"/>
      <c r="W38" s="180"/>
      <c r="X38" s="179"/>
      <c r="Y38" s="168"/>
      <c r="Z38" s="180"/>
      <c r="AA38" s="179"/>
      <c r="AB38" s="168"/>
      <c r="AC38" s="180"/>
      <c r="AD38" s="179"/>
      <c r="AE38" s="168"/>
      <c r="AF38" s="180"/>
      <c r="AG38" s="179"/>
      <c r="AH38" s="168"/>
      <c r="AI38" s="180"/>
      <c r="AJ38" s="179"/>
      <c r="AK38" s="168"/>
      <c r="AL38" s="180"/>
      <c r="AM38" s="179"/>
      <c r="AN38" s="168"/>
      <c r="AO38" s="180"/>
      <c r="AP38" s="179"/>
      <c r="AQ38" s="168"/>
      <c r="AR38" s="180"/>
      <c r="AS38" s="179"/>
      <c r="AT38" s="168"/>
      <c r="AU38" s="180"/>
      <c r="AV38" s="179"/>
      <c r="AW38" s="168"/>
      <c r="AX38" s="180"/>
      <c r="AY38" s="179"/>
      <c r="AZ38" s="168"/>
      <c r="BA38" s="180"/>
      <c r="BB38" s="13"/>
      <c r="BC38" s="26"/>
      <c r="BD38" s="27">
        <f t="shared" si="4"/>
        <v>0</v>
      </c>
      <c r="BE38" s="13"/>
      <c r="BF38" s="26"/>
      <c r="BG38" s="27">
        <f t="shared" si="17"/>
        <v>0</v>
      </c>
      <c r="BH38" s="13"/>
      <c r="BI38" s="26">
        <f t="shared" si="18"/>
        <v>0</v>
      </c>
      <c r="BJ38" s="27">
        <f t="shared" si="19"/>
        <v>0</v>
      </c>
      <c r="BL38" s="44"/>
    </row>
    <row r="39" spans="1:64" ht="14.5" outlineLevel="1" x14ac:dyDescent="0.35">
      <c r="A39" s="13"/>
      <c r="B39" s="340" t="s">
        <v>541</v>
      </c>
      <c r="C39" s="267"/>
      <c r="D39" s="329"/>
      <c r="E39" s="267"/>
      <c r="F39" s="321"/>
      <c r="G39" s="301"/>
      <c r="H39" s="301"/>
      <c r="I39" s="301"/>
      <c r="J39" s="313"/>
      <c r="K39" s="314"/>
      <c r="L39" s="205">
        <f t="shared" si="16"/>
        <v>0</v>
      </c>
      <c r="M39" s="13"/>
      <c r="N39" s="179"/>
      <c r="O39" s="179"/>
      <c r="P39" s="179"/>
      <c r="Q39" s="395" t="str">
        <f t="shared" si="8"/>
        <v>ok</v>
      </c>
      <c r="R39" s="179"/>
      <c r="S39" s="168"/>
      <c r="T39" s="180"/>
      <c r="U39" s="179"/>
      <c r="V39" s="168"/>
      <c r="W39" s="180"/>
      <c r="X39" s="179"/>
      <c r="Y39" s="168"/>
      <c r="Z39" s="180"/>
      <c r="AA39" s="179"/>
      <c r="AB39" s="168"/>
      <c r="AC39" s="180"/>
      <c r="AD39" s="179"/>
      <c r="AE39" s="168"/>
      <c r="AF39" s="180"/>
      <c r="AG39" s="179"/>
      <c r="AH39" s="168"/>
      <c r="AI39" s="180"/>
      <c r="AJ39" s="179"/>
      <c r="AK39" s="168"/>
      <c r="AL39" s="180"/>
      <c r="AM39" s="179"/>
      <c r="AN39" s="168"/>
      <c r="AO39" s="180"/>
      <c r="AP39" s="179"/>
      <c r="AQ39" s="168"/>
      <c r="AR39" s="180"/>
      <c r="AS39" s="179"/>
      <c r="AT39" s="168"/>
      <c r="AU39" s="180"/>
      <c r="AV39" s="179"/>
      <c r="AW39" s="168"/>
      <c r="AX39" s="180"/>
      <c r="AY39" s="179"/>
      <c r="AZ39" s="168"/>
      <c r="BA39" s="180"/>
      <c r="BB39" s="13"/>
      <c r="BC39" s="26"/>
      <c r="BD39" s="27">
        <f t="shared" si="4"/>
        <v>0</v>
      </c>
      <c r="BE39" s="13"/>
      <c r="BF39" s="26"/>
      <c r="BG39" s="27">
        <f t="shared" si="17"/>
        <v>0</v>
      </c>
      <c r="BH39" s="13"/>
      <c r="BI39" s="26">
        <f t="shared" si="18"/>
        <v>0</v>
      </c>
      <c r="BJ39" s="27">
        <f t="shared" si="19"/>
        <v>0</v>
      </c>
      <c r="BL39" s="44"/>
    </row>
    <row r="40" spans="1:64" ht="14.5" outlineLevel="1" x14ac:dyDescent="0.35">
      <c r="A40" s="13"/>
      <c r="B40" s="340" t="s">
        <v>542</v>
      </c>
      <c r="C40" s="267"/>
      <c r="D40" s="329"/>
      <c r="E40" s="267"/>
      <c r="F40" s="322"/>
      <c r="G40" s="302"/>
      <c r="H40" s="302"/>
      <c r="I40" s="302"/>
      <c r="J40" s="306"/>
      <c r="K40" s="204"/>
      <c r="L40" s="205">
        <f t="shared" si="16"/>
        <v>0</v>
      </c>
      <c r="M40" s="13"/>
      <c r="N40" s="179"/>
      <c r="O40" s="179"/>
      <c r="P40" s="179"/>
      <c r="Q40" s="395" t="str">
        <f t="shared" si="8"/>
        <v>ok</v>
      </c>
      <c r="R40" s="179"/>
      <c r="S40" s="168"/>
      <c r="T40" s="180"/>
      <c r="U40" s="179"/>
      <c r="V40" s="168"/>
      <c r="W40" s="180"/>
      <c r="X40" s="179"/>
      <c r="Y40" s="168"/>
      <c r="Z40" s="180"/>
      <c r="AA40" s="179"/>
      <c r="AB40" s="168"/>
      <c r="AC40" s="180"/>
      <c r="AD40" s="179"/>
      <c r="AE40" s="168"/>
      <c r="AF40" s="180"/>
      <c r="AG40" s="179"/>
      <c r="AH40" s="168"/>
      <c r="AI40" s="180"/>
      <c r="AJ40" s="179"/>
      <c r="AK40" s="168"/>
      <c r="AL40" s="180"/>
      <c r="AM40" s="179"/>
      <c r="AN40" s="168"/>
      <c r="AO40" s="180"/>
      <c r="AP40" s="179"/>
      <c r="AQ40" s="168"/>
      <c r="AR40" s="180"/>
      <c r="AS40" s="179"/>
      <c r="AT40" s="168"/>
      <c r="AU40" s="180"/>
      <c r="AV40" s="179"/>
      <c r="AW40" s="168"/>
      <c r="AX40" s="180"/>
      <c r="AY40" s="179"/>
      <c r="AZ40" s="168"/>
      <c r="BA40" s="180"/>
      <c r="BB40" s="13"/>
      <c r="BC40" s="26"/>
      <c r="BD40" s="27">
        <f t="shared" si="4"/>
        <v>0</v>
      </c>
      <c r="BE40" s="13"/>
      <c r="BF40" s="26"/>
      <c r="BG40" s="27">
        <f t="shared" si="17"/>
        <v>0</v>
      </c>
      <c r="BH40" s="13"/>
      <c r="BI40" s="26">
        <f t="shared" si="18"/>
        <v>0</v>
      </c>
      <c r="BJ40" s="27">
        <f t="shared" si="19"/>
        <v>0</v>
      </c>
      <c r="BL40" s="44"/>
    </row>
    <row r="41" spans="1:64" ht="14.5" outlineLevel="1" x14ac:dyDescent="0.35">
      <c r="A41" s="13"/>
      <c r="B41" s="340" t="s">
        <v>543</v>
      </c>
      <c r="C41" s="267"/>
      <c r="D41" s="329"/>
      <c r="E41" s="267"/>
      <c r="F41" s="318"/>
      <c r="G41" s="23"/>
      <c r="H41" s="23"/>
      <c r="I41" s="23"/>
      <c r="J41" s="199"/>
      <c r="K41" s="24"/>
      <c r="L41" s="205">
        <f t="shared" si="16"/>
        <v>0</v>
      </c>
      <c r="M41" s="13"/>
      <c r="N41" s="179"/>
      <c r="O41" s="179"/>
      <c r="P41" s="179"/>
      <c r="Q41" s="395" t="str">
        <f t="shared" si="8"/>
        <v>ok</v>
      </c>
      <c r="R41" s="179"/>
      <c r="S41" s="168"/>
      <c r="T41" s="180"/>
      <c r="U41" s="179"/>
      <c r="V41" s="168"/>
      <c r="W41" s="180"/>
      <c r="X41" s="179"/>
      <c r="Y41" s="168"/>
      <c r="Z41" s="180"/>
      <c r="AA41" s="179"/>
      <c r="AB41" s="168"/>
      <c r="AC41" s="180"/>
      <c r="AD41" s="179"/>
      <c r="AE41" s="168"/>
      <c r="AF41" s="180"/>
      <c r="AG41" s="179"/>
      <c r="AH41" s="168"/>
      <c r="AI41" s="180"/>
      <c r="AJ41" s="179"/>
      <c r="AK41" s="168"/>
      <c r="AL41" s="180"/>
      <c r="AM41" s="179"/>
      <c r="AN41" s="168"/>
      <c r="AO41" s="180"/>
      <c r="AP41" s="179"/>
      <c r="AQ41" s="168"/>
      <c r="AR41" s="180"/>
      <c r="AS41" s="179"/>
      <c r="AT41" s="168"/>
      <c r="AU41" s="180"/>
      <c r="AV41" s="179"/>
      <c r="AW41" s="168"/>
      <c r="AX41" s="180"/>
      <c r="AY41" s="179"/>
      <c r="AZ41" s="168"/>
      <c r="BA41" s="180"/>
      <c r="BB41" s="13"/>
      <c r="BC41" s="26"/>
      <c r="BD41" s="27">
        <f t="shared" si="4"/>
        <v>0</v>
      </c>
      <c r="BE41" s="13"/>
      <c r="BF41" s="26"/>
      <c r="BG41" s="27">
        <f t="shared" si="17"/>
        <v>0</v>
      </c>
      <c r="BH41" s="13"/>
      <c r="BI41" s="26">
        <f t="shared" si="18"/>
        <v>0</v>
      </c>
      <c r="BJ41" s="27">
        <f t="shared" si="19"/>
        <v>0</v>
      </c>
      <c r="BL41" s="44"/>
    </row>
    <row r="42" spans="1:64" ht="14.5" outlineLevel="1" x14ac:dyDescent="0.35">
      <c r="A42" s="13"/>
      <c r="B42" s="340" t="s">
        <v>544</v>
      </c>
      <c r="C42" s="267"/>
      <c r="D42" s="329"/>
      <c r="E42" s="267"/>
      <c r="F42" s="318"/>
      <c r="G42" s="23"/>
      <c r="H42" s="23"/>
      <c r="I42" s="23"/>
      <c r="J42" s="199"/>
      <c r="K42" s="24"/>
      <c r="L42" s="205">
        <f t="shared" si="16"/>
        <v>0</v>
      </c>
      <c r="M42" s="13"/>
      <c r="N42" s="179"/>
      <c r="O42" s="179"/>
      <c r="P42" s="179"/>
      <c r="Q42" s="395" t="str">
        <f t="shared" si="8"/>
        <v>ok</v>
      </c>
      <c r="R42" s="179"/>
      <c r="S42" s="168"/>
      <c r="T42" s="180"/>
      <c r="U42" s="179"/>
      <c r="V42" s="168"/>
      <c r="W42" s="180"/>
      <c r="X42" s="179"/>
      <c r="Y42" s="168"/>
      <c r="Z42" s="180"/>
      <c r="AA42" s="179"/>
      <c r="AB42" s="168"/>
      <c r="AC42" s="180"/>
      <c r="AD42" s="179"/>
      <c r="AE42" s="168"/>
      <c r="AF42" s="180"/>
      <c r="AG42" s="179"/>
      <c r="AH42" s="168"/>
      <c r="AI42" s="180"/>
      <c r="AJ42" s="179"/>
      <c r="AK42" s="168"/>
      <c r="AL42" s="180"/>
      <c r="AM42" s="179"/>
      <c r="AN42" s="168"/>
      <c r="AO42" s="180"/>
      <c r="AP42" s="179"/>
      <c r="AQ42" s="168"/>
      <c r="AR42" s="180"/>
      <c r="AS42" s="179"/>
      <c r="AT42" s="168"/>
      <c r="AU42" s="180"/>
      <c r="AV42" s="179"/>
      <c r="AW42" s="168"/>
      <c r="AX42" s="180"/>
      <c r="AY42" s="179"/>
      <c r="AZ42" s="168"/>
      <c r="BA42" s="180"/>
      <c r="BB42" s="13"/>
      <c r="BC42" s="26"/>
      <c r="BD42" s="27">
        <f t="shared" si="4"/>
        <v>0</v>
      </c>
      <c r="BE42" s="13"/>
      <c r="BF42" s="26"/>
      <c r="BG42" s="27">
        <f t="shared" si="17"/>
        <v>0</v>
      </c>
      <c r="BH42" s="13"/>
      <c r="BI42" s="26">
        <f t="shared" si="18"/>
        <v>0</v>
      </c>
      <c r="BJ42" s="27">
        <f t="shared" si="19"/>
        <v>0</v>
      </c>
      <c r="BL42" s="44"/>
    </row>
    <row r="43" spans="1:64" ht="14.5" outlineLevel="1" x14ac:dyDescent="0.35">
      <c r="A43" s="13"/>
      <c r="B43" s="340" t="s">
        <v>545</v>
      </c>
      <c r="C43" s="267"/>
      <c r="D43" s="329"/>
      <c r="E43" s="267"/>
      <c r="F43" s="318"/>
      <c r="G43" s="23"/>
      <c r="H43" s="23"/>
      <c r="I43" s="23"/>
      <c r="J43" s="199"/>
      <c r="K43" s="24"/>
      <c r="L43" s="205">
        <f t="shared" si="16"/>
        <v>0</v>
      </c>
      <c r="M43" s="13"/>
      <c r="N43" s="179"/>
      <c r="O43" s="179"/>
      <c r="P43" s="179"/>
      <c r="Q43" s="395" t="str">
        <f t="shared" si="8"/>
        <v>ok</v>
      </c>
      <c r="R43" s="179"/>
      <c r="S43" s="168"/>
      <c r="T43" s="180"/>
      <c r="U43" s="179"/>
      <c r="V43" s="168"/>
      <c r="W43" s="180"/>
      <c r="X43" s="179"/>
      <c r="Y43" s="168"/>
      <c r="Z43" s="180"/>
      <c r="AA43" s="179"/>
      <c r="AB43" s="168"/>
      <c r="AC43" s="180"/>
      <c r="AD43" s="179"/>
      <c r="AE43" s="168"/>
      <c r="AF43" s="180"/>
      <c r="AG43" s="179"/>
      <c r="AH43" s="168"/>
      <c r="AI43" s="180"/>
      <c r="AJ43" s="179"/>
      <c r="AK43" s="168"/>
      <c r="AL43" s="180"/>
      <c r="AM43" s="179"/>
      <c r="AN43" s="168"/>
      <c r="AO43" s="180"/>
      <c r="AP43" s="179"/>
      <c r="AQ43" s="168"/>
      <c r="AR43" s="180"/>
      <c r="AS43" s="179"/>
      <c r="AT43" s="168"/>
      <c r="AU43" s="180"/>
      <c r="AV43" s="179"/>
      <c r="AW43" s="168"/>
      <c r="AX43" s="180"/>
      <c r="AY43" s="179"/>
      <c r="AZ43" s="168"/>
      <c r="BA43" s="180"/>
      <c r="BB43" s="13"/>
      <c r="BC43" s="26"/>
      <c r="BD43" s="27">
        <f t="shared" si="4"/>
        <v>0</v>
      </c>
      <c r="BE43" s="13"/>
      <c r="BF43" s="26"/>
      <c r="BG43" s="27">
        <f t="shared" si="17"/>
        <v>0</v>
      </c>
      <c r="BH43" s="13"/>
      <c r="BI43" s="26">
        <f t="shared" si="18"/>
        <v>0</v>
      </c>
      <c r="BJ43" s="27">
        <f t="shared" si="19"/>
        <v>0</v>
      </c>
      <c r="BL43" s="44"/>
    </row>
    <row r="44" spans="1:64" ht="14.5" outlineLevel="1" x14ac:dyDescent="0.35">
      <c r="A44" s="13"/>
      <c r="B44" s="340" t="s">
        <v>546</v>
      </c>
      <c r="C44" s="267"/>
      <c r="D44" s="329"/>
      <c r="E44" s="267"/>
      <c r="F44" s="318"/>
      <c r="G44" s="23"/>
      <c r="H44" s="23"/>
      <c r="I44" s="23"/>
      <c r="J44" s="199"/>
      <c r="K44" s="24"/>
      <c r="L44" s="205">
        <f t="shared" si="16"/>
        <v>0</v>
      </c>
      <c r="M44" s="13"/>
      <c r="N44" s="179"/>
      <c r="O44" s="179"/>
      <c r="P44" s="179"/>
      <c r="Q44" s="395" t="str">
        <f t="shared" si="8"/>
        <v>ok</v>
      </c>
      <c r="R44" s="179"/>
      <c r="S44" s="168"/>
      <c r="T44" s="180"/>
      <c r="U44" s="179"/>
      <c r="V44" s="168"/>
      <c r="W44" s="180"/>
      <c r="X44" s="179"/>
      <c r="Y44" s="168"/>
      <c r="Z44" s="180"/>
      <c r="AA44" s="179"/>
      <c r="AB44" s="168"/>
      <c r="AC44" s="180"/>
      <c r="AD44" s="179"/>
      <c r="AE44" s="168"/>
      <c r="AF44" s="180"/>
      <c r="AG44" s="179"/>
      <c r="AH44" s="168"/>
      <c r="AI44" s="180"/>
      <c r="AJ44" s="179"/>
      <c r="AK44" s="168"/>
      <c r="AL44" s="180"/>
      <c r="AM44" s="179"/>
      <c r="AN44" s="168"/>
      <c r="AO44" s="180"/>
      <c r="AP44" s="179"/>
      <c r="AQ44" s="168"/>
      <c r="AR44" s="180"/>
      <c r="AS44" s="179"/>
      <c r="AT44" s="168"/>
      <c r="AU44" s="180"/>
      <c r="AV44" s="179"/>
      <c r="AW44" s="168"/>
      <c r="AX44" s="180"/>
      <c r="AY44" s="179"/>
      <c r="AZ44" s="168"/>
      <c r="BA44" s="180"/>
      <c r="BB44" s="13"/>
      <c r="BC44" s="26"/>
      <c r="BD44" s="27">
        <f t="shared" si="4"/>
        <v>0</v>
      </c>
      <c r="BE44" s="13"/>
      <c r="BF44" s="26"/>
      <c r="BG44" s="27">
        <f t="shared" si="17"/>
        <v>0</v>
      </c>
      <c r="BH44" s="13"/>
      <c r="BI44" s="26">
        <f t="shared" si="18"/>
        <v>0</v>
      </c>
      <c r="BJ44" s="27">
        <f t="shared" si="19"/>
        <v>0</v>
      </c>
      <c r="BL44" s="44"/>
    </row>
    <row r="45" spans="1:64" ht="14.5" outlineLevel="1" x14ac:dyDescent="0.35">
      <c r="A45" s="13"/>
      <c r="B45" s="340" t="s">
        <v>547</v>
      </c>
      <c r="C45" s="267"/>
      <c r="D45" s="329"/>
      <c r="E45" s="267"/>
      <c r="F45" s="318"/>
      <c r="G45" s="23"/>
      <c r="H45" s="23"/>
      <c r="I45" s="23"/>
      <c r="J45" s="199"/>
      <c r="K45" s="24"/>
      <c r="L45" s="205">
        <f t="shared" si="16"/>
        <v>0</v>
      </c>
      <c r="M45" s="13"/>
      <c r="N45" s="179"/>
      <c r="O45" s="179"/>
      <c r="P45" s="179"/>
      <c r="Q45" s="395" t="str">
        <f t="shared" si="8"/>
        <v>ok</v>
      </c>
      <c r="R45" s="179"/>
      <c r="S45" s="168"/>
      <c r="T45" s="180"/>
      <c r="U45" s="179"/>
      <c r="V45" s="168"/>
      <c r="W45" s="180"/>
      <c r="X45" s="179"/>
      <c r="Y45" s="168"/>
      <c r="Z45" s="180"/>
      <c r="AA45" s="179"/>
      <c r="AB45" s="168"/>
      <c r="AC45" s="180"/>
      <c r="AD45" s="179"/>
      <c r="AE45" s="168"/>
      <c r="AF45" s="180"/>
      <c r="AG45" s="179"/>
      <c r="AH45" s="168"/>
      <c r="AI45" s="180"/>
      <c r="AJ45" s="179"/>
      <c r="AK45" s="168"/>
      <c r="AL45" s="180"/>
      <c r="AM45" s="179"/>
      <c r="AN45" s="168"/>
      <c r="AO45" s="180"/>
      <c r="AP45" s="179"/>
      <c r="AQ45" s="168"/>
      <c r="AR45" s="180"/>
      <c r="AS45" s="179"/>
      <c r="AT45" s="168"/>
      <c r="AU45" s="180"/>
      <c r="AV45" s="179"/>
      <c r="AW45" s="168"/>
      <c r="AX45" s="180"/>
      <c r="AY45" s="179"/>
      <c r="AZ45" s="168"/>
      <c r="BA45" s="180"/>
      <c r="BB45" s="13"/>
      <c r="BC45" s="26"/>
      <c r="BD45" s="27">
        <f t="shared" si="4"/>
        <v>0</v>
      </c>
      <c r="BE45" s="13"/>
      <c r="BF45" s="26"/>
      <c r="BG45" s="27">
        <f t="shared" si="17"/>
        <v>0</v>
      </c>
      <c r="BH45" s="13"/>
      <c r="BI45" s="26">
        <f t="shared" si="18"/>
        <v>0</v>
      </c>
      <c r="BJ45" s="27">
        <f t="shared" si="19"/>
        <v>0</v>
      </c>
      <c r="BL45" s="44"/>
    </row>
    <row r="46" spans="1:64" outlineLevel="1" thickBot="1" x14ac:dyDescent="0.4">
      <c r="A46" s="13"/>
      <c r="B46" s="340" t="s">
        <v>548</v>
      </c>
      <c r="C46" s="328"/>
      <c r="D46" s="329"/>
      <c r="E46" s="328"/>
      <c r="F46" s="326"/>
      <c r="G46" s="303"/>
      <c r="H46" s="303"/>
      <c r="I46" s="303"/>
      <c r="J46" s="309"/>
      <c r="K46" s="312"/>
      <c r="L46" s="205">
        <f t="shared" si="16"/>
        <v>0</v>
      </c>
      <c r="M46" s="13"/>
      <c r="N46" s="177"/>
      <c r="O46" s="177"/>
      <c r="P46" s="177"/>
      <c r="Q46" s="395" t="str">
        <f t="shared" si="8"/>
        <v>ok</v>
      </c>
      <c r="R46" s="177"/>
      <c r="S46" s="169"/>
      <c r="T46" s="180"/>
      <c r="U46" s="177"/>
      <c r="V46" s="169"/>
      <c r="W46" s="180"/>
      <c r="X46" s="177"/>
      <c r="Y46" s="169"/>
      <c r="Z46" s="180"/>
      <c r="AA46" s="177"/>
      <c r="AB46" s="169"/>
      <c r="AC46" s="180"/>
      <c r="AD46" s="177"/>
      <c r="AE46" s="169"/>
      <c r="AF46" s="180"/>
      <c r="AG46" s="177"/>
      <c r="AH46" s="169"/>
      <c r="AI46" s="180"/>
      <c r="AJ46" s="177"/>
      <c r="AK46" s="169"/>
      <c r="AL46" s="180"/>
      <c r="AM46" s="177"/>
      <c r="AN46" s="169"/>
      <c r="AO46" s="180"/>
      <c r="AP46" s="177"/>
      <c r="AQ46" s="169"/>
      <c r="AR46" s="180"/>
      <c r="AS46" s="177"/>
      <c r="AT46" s="169"/>
      <c r="AU46" s="180"/>
      <c r="AV46" s="177"/>
      <c r="AW46" s="169"/>
      <c r="AX46" s="180"/>
      <c r="AY46" s="177"/>
      <c r="AZ46" s="169"/>
      <c r="BA46" s="180"/>
      <c r="BB46" s="13"/>
      <c r="BC46" s="26"/>
      <c r="BD46" s="27">
        <f t="shared" si="4"/>
        <v>0</v>
      </c>
      <c r="BE46" s="13"/>
      <c r="BF46" s="26"/>
      <c r="BG46" s="27">
        <f t="shared" si="17"/>
        <v>0</v>
      </c>
      <c r="BH46" s="13"/>
      <c r="BI46" s="26">
        <f t="shared" si="18"/>
        <v>0</v>
      </c>
      <c r="BJ46" s="27">
        <f t="shared" si="19"/>
        <v>0</v>
      </c>
      <c r="BL46" s="43"/>
    </row>
    <row r="47" spans="1:64" ht="15" customHeight="1" thickBot="1" x14ac:dyDescent="0.4">
      <c r="A47" s="13"/>
      <c r="B47" s="388" t="s">
        <v>307</v>
      </c>
      <c r="C47" s="387"/>
      <c r="D47" s="387"/>
      <c r="E47" s="387"/>
      <c r="F47" s="387"/>
      <c r="G47" s="387"/>
      <c r="H47" s="387"/>
      <c r="I47" s="387"/>
      <c r="J47" s="387"/>
      <c r="K47" s="387"/>
      <c r="L47" s="348">
        <f>L48+L59+L70</f>
        <v>0</v>
      </c>
      <c r="M47" s="20"/>
      <c r="N47" s="348">
        <f t="shared" ref="N47:P47" si="20">N48+N59+N70</f>
        <v>0</v>
      </c>
      <c r="O47" s="348">
        <f t="shared" si="20"/>
        <v>0</v>
      </c>
      <c r="P47" s="348">
        <f t="shared" si="20"/>
        <v>0</v>
      </c>
      <c r="Q47" s="395" t="str">
        <f t="shared" si="8"/>
        <v>ok</v>
      </c>
      <c r="R47" s="175">
        <f t="shared" ref="R47:BA47" si="21">R48+R59+R70</f>
        <v>0</v>
      </c>
      <c r="S47" s="166">
        <f t="shared" si="21"/>
        <v>0</v>
      </c>
      <c r="T47" s="176">
        <f t="shared" si="21"/>
        <v>0</v>
      </c>
      <c r="U47" s="175">
        <f t="shared" si="21"/>
        <v>0</v>
      </c>
      <c r="V47" s="166">
        <f t="shared" si="21"/>
        <v>0</v>
      </c>
      <c r="W47" s="176">
        <f t="shared" si="21"/>
        <v>0</v>
      </c>
      <c r="X47" s="175">
        <f t="shared" si="21"/>
        <v>0</v>
      </c>
      <c r="Y47" s="166">
        <f t="shared" si="21"/>
        <v>0</v>
      </c>
      <c r="Z47" s="176">
        <f t="shared" si="21"/>
        <v>0</v>
      </c>
      <c r="AA47" s="175">
        <f t="shared" si="21"/>
        <v>0</v>
      </c>
      <c r="AB47" s="166">
        <f t="shared" si="21"/>
        <v>0</v>
      </c>
      <c r="AC47" s="176">
        <f t="shared" si="21"/>
        <v>0</v>
      </c>
      <c r="AD47" s="175">
        <f t="shared" si="21"/>
        <v>0</v>
      </c>
      <c r="AE47" s="166">
        <f t="shared" si="21"/>
        <v>0</v>
      </c>
      <c r="AF47" s="176">
        <f t="shared" si="21"/>
        <v>0</v>
      </c>
      <c r="AG47" s="175">
        <f t="shared" si="21"/>
        <v>0</v>
      </c>
      <c r="AH47" s="166">
        <f t="shared" si="21"/>
        <v>0</v>
      </c>
      <c r="AI47" s="176">
        <f t="shared" si="21"/>
        <v>0</v>
      </c>
      <c r="AJ47" s="175">
        <f t="shared" si="21"/>
        <v>0</v>
      </c>
      <c r="AK47" s="166">
        <f t="shared" si="21"/>
        <v>0</v>
      </c>
      <c r="AL47" s="176">
        <f t="shared" si="21"/>
        <v>0</v>
      </c>
      <c r="AM47" s="175">
        <f t="shared" si="21"/>
        <v>0</v>
      </c>
      <c r="AN47" s="166">
        <f t="shared" si="21"/>
        <v>0</v>
      </c>
      <c r="AO47" s="176">
        <f t="shared" si="21"/>
        <v>0</v>
      </c>
      <c r="AP47" s="175">
        <f t="shared" si="21"/>
        <v>0</v>
      </c>
      <c r="AQ47" s="166">
        <f t="shared" si="21"/>
        <v>0</v>
      </c>
      <c r="AR47" s="176">
        <f t="shared" si="21"/>
        <v>0</v>
      </c>
      <c r="AS47" s="175">
        <f t="shared" si="21"/>
        <v>0</v>
      </c>
      <c r="AT47" s="166">
        <f t="shared" si="21"/>
        <v>0</v>
      </c>
      <c r="AU47" s="176">
        <f t="shared" si="21"/>
        <v>0</v>
      </c>
      <c r="AV47" s="175">
        <f t="shared" si="21"/>
        <v>0</v>
      </c>
      <c r="AW47" s="166">
        <f t="shared" si="21"/>
        <v>0</v>
      </c>
      <c r="AX47" s="176">
        <f t="shared" si="21"/>
        <v>0</v>
      </c>
      <c r="AY47" s="175">
        <f t="shared" si="21"/>
        <v>0</v>
      </c>
      <c r="AZ47" s="166">
        <f t="shared" si="21"/>
        <v>0</v>
      </c>
      <c r="BA47" s="176">
        <f t="shared" si="21"/>
        <v>0</v>
      </c>
      <c r="BB47" s="13"/>
      <c r="BC47" s="21">
        <f>BC48+BC59+BC70</f>
        <v>0</v>
      </c>
      <c r="BD47" s="22">
        <f t="shared" si="4"/>
        <v>0</v>
      </c>
      <c r="BE47" s="13"/>
      <c r="BF47" s="21">
        <f>BF48+BF59+BF70</f>
        <v>0</v>
      </c>
      <c r="BG47" s="22">
        <f>IFERROR(BF47/L47,0)</f>
        <v>0</v>
      </c>
      <c r="BH47" s="13"/>
      <c r="BI47" s="21">
        <f>BI48+BI59+BI70</f>
        <v>0</v>
      </c>
      <c r="BJ47" s="22">
        <f>IFERROR(BI47/L47,0)</f>
        <v>0</v>
      </c>
      <c r="BL47" s="40"/>
    </row>
    <row r="48" spans="1:64" thickBot="1" x14ac:dyDescent="0.4">
      <c r="A48" s="13"/>
      <c r="B48" s="396" t="s">
        <v>308</v>
      </c>
      <c r="C48" s="397"/>
      <c r="D48" s="397"/>
      <c r="E48" s="397"/>
      <c r="F48" s="397"/>
      <c r="G48" s="397"/>
      <c r="H48" s="397"/>
      <c r="I48" s="397"/>
      <c r="J48" s="397"/>
      <c r="K48" s="397"/>
      <c r="L48" s="347">
        <f>SUM(L49:L58)</f>
        <v>0</v>
      </c>
      <c r="M48" s="13"/>
      <c r="N48" s="347">
        <f t="shared" ref="N48:P48" si="22">SUM(N49:N58)</f>
        <v>0</v>
      </c>
      <c r="O48" s="347">
        <f t="shared" si="22"/>
        <v>0</v>
      </c>
      <c r="P48" s="347">
        <f t="shared" si="22"/>
        <v>0</v>
      </c>
      <c r="Q48" s="395" t="str">
        <f t="shared" si="8"/>
        <v>ok</v>
      </c>
      <c r="R48" s="195">
        <f t="shared" ref="R48:BA48" si="23">SUM(R49:R58)</f>
        <v>0</v>
      </c>
      <c r="S48" s="167">
        <f t="shared" si="23"/>
        <v>0</v>
      </c>
      <c r="T48" s="196">
        <f t="shared" si="23"/>
        <v>0</v>
      </c>
      <c r="U48" s="195">
        <f t="shared" si="23"/>
        <v>0</v>
      </c>
      <c r="V48" s="167">
        <f t="shared" si="23"/>
        <v>0</v>
      </c>
      <c r="W48" s="196">
        <f t="shared" si="23"/>
        <v>0</v>
      </c>
      <c r="X48" s="195">
        <f t="shared" si="23"/>
        <v>0</v>
      </c>
      <c r="Y48" s="167">
        <f t="shared" si="23"/>
        <v>0</v>
      </c>
      <c r="Z48" s="196">
        <f t="shared" si="23"/>
        <v>0</v>
      </c>
      <c r="AA48" s="195">
        <f t="shared" si="23"/>
        <v>0</v>
      </c>
      <c r="AB48" s="167">
        <f t="shared" si="23"/>
        <v>0</v>
      </c>
      <c r="AC48" s="196">
        <f t="shared" si="23"/>
        <v>0</v>
      </c>
      <c r="AD48" s="195">
        <f t="shared" si="23"/>
        <v>0</v>
      </c>
      <c r="AE48" s="167">
        <f t="shared" si="23"/>
        <v>0</v>
      </c>
      <c r="AF48" s="196">
        <f t="shared" si="23"/>
        <v>0</v>
      </c>
      <c r="AG48" s="195">
        <f t="shared" si="23"/>
        <v>0</v>
      </c>
      <c r="AH48" s="167">
        <f t="shared" si="23"/>
        <v>0</v>
      </c>
      <c r="AI48" s="196">
        <f t="shared" si="23"/>
        <v>0</v>
      </c>
      <c r="AJ48" s="195">
        <f t="shared" si="23"/>
        <v>0</v>
      </c>
      <c r="AK48" s="167">
        <f t="shared" si="23"/>
        <v>0</v>
      </c>
      <c r="AL48" s="196">
        <f t="shared" si="23"/>
        <v>0</v>
      </c>
      <c r="AM48" s="195">
        <f t="shared" si="23"/>
        <v>0</v>
      </c>
      <c r="AN48" s="167">
        <f t="shared" si="23"/>
        <v>0</v>
      </c>
      <c r="AO48" s="196">
        <f t="shared" si="23"/>
        <v>0</v>
      </c>
      <c r="AP48" s="195">
        <f t="shared" si="23"/>
        <v>0</v>
      </c>
      <c r="AQ48" s="167">
        <f t="shared" si="23"/>
        <v>0</v>
      </c>
      <c r="AR48" s="196">
        <f t="shared" si="23"/>
        <v>0</v>
      </c>
      <c r="AS48" s="195">
        <f t="shared" si="23"/>
        <v>0</v>
      </c>
      <c r="AT48" s="167">
        <f t="shared" si="23"/>
        <v>0</v>
      </c>
      <c r="AU48" s="196">
        <f t="shared" si="23"/>
        <v>0</v>
      </c>
      <c r="AV48" s="195">
        <f t="shared" si="23"/>
        <v>0</v>
      </c>
      <c r="AW48" s="167">
        <f t="shared" si="23"/>
        <v>0</v>
      </c>
      <c r="AX48" s="196">
        <f t="shared" si="23"/>
        <v>0</v>
      </c>
      <c r="AY48" s="195">
        <f t="shared" si="23"/>
        <v>0</v>
      </c>
      <c r="AZ48" s="167">
        <f t="shared" si="23"/>
        <v>0</v>
      </c>
      <c r="BA48" s="196">
        <f t="shared" si="23"/>
        <v>0</v>
      </c>
      <c r="BB48" s="13"/>
      <c r="BC48" s="28">
        <f>SUM(BC49:BC58)</f>
        <v>0</v>
      </c>
      <c r="BD48" s="29">
        <f t="shared" si="4"/>
        <v>0</v>
      </c>
      <c r="BE48" s="13"/>
      <c r="BF48" s="28">
        <f>SUM(BF49:BF58)</f>
        <v>0</v>
      </c>
      <c r="BG48" s="29">
        <f t="shared" ref="BG48:BG80" si="24">IFERROR(BF48/L48,0)</f>
        <v>0</v>
      </c>
      <c r="BH48" s="13"/>
      <c r="BI48" s="28">
        <f>SUM(BI49:BI58)</f>
        <v>0</v>
      </c>
      <c r="BJ48" s="29">
        <f t="shared" ref="BJ48:BJ80" si="25">IFERROR(BI48/L48,0)</f>
        <v>0</v>
      </c>
      <c r="BL48" s="40"/>
    </row>
    <row r="49" spans="1:64" ht="14.5" x14ac:dyDescent="0.35">
      <c r="A49" s="13"/>
      <c r="B49" s="340" t="s">
        <v>549</v>
      </c>
      <c r="C49" s="329"/>
      <c r="D49" s="329"/>
      <c r="E49" s="329"/>
      <c r="F49" s="325"/>
      <c r="G49" s="302"/>
      <c r="H49" s="302"/>
      <c r="I49" s="330"/>
      <c r="J49" s="331"/>
      <c r="K49" s="332"/>
      <c r="L49" s="205">
        <f t="shared" ref="L49:L58" si="26">F49*H49*J49*K49</f>
        <v>0</v>
      </c>
      <c r="M49" s="19"/>
      <c r="N49" s="177"/>
      <c r="O49" s="177"/>
      <c r="P49" s="177"/>
      <c r="Q49" s="395" t="str">
        <f t="shared" si="8"/>
        <v>ok</v>
      </c>
      <c r="R49" s="177"/>
      <c r="S49" s="169"/>
      <c r="T49" s="178"/>
      <c r="U49" s="177"/>
      <c r="V49" s="169"/>
      <c r="W49" s="178"/>
      <c r="X49" s="177"/>
      <c r="Y49" s="169"/>
      <c r="Z49" s="178"/>
      <c r="AA49" s="177"/>
      <c r="AB49" s="169"/>
      <c r="AC49" s="178"/>
      <c r="AD49" s="177"/>
      <c r="AE49" s="169"/>
      <c r="AF49" s="178"/>
      <c r="AG49" s="177"/>
      <c r="AH49" s="169"/>
      <c r="AI49" s="178"/>
      <c r="AJ49" s="177"/>
      <c r="AK49" s="169"/>
      <c r="AL49" s="178"/>
      <c r="AM49" s="177"/>
      <c r="AN49" s="169"/>
      <c r="AO49" s="178"/>
      <c r="AP49" s="177"/>
      <c r="AQ49" s="169"/>
      <c r="AR49" s="178"/>
      <c r="AS49" s="177"/>
      <c r="AT49" s="169"/>
      <c r="AU49" s="178"/>
      <c r="AV49" s="177"/>
      <c r="AW49" s="169"/>
      <c r="AX49" s="178"/>
      <c r="AY49" s="177"/>
      <c r="AZ49" s="169"/>
      <c r="BA49" s="178"/>
      <c r="BB49" s="13"/>
      <c r="BC49" s="26"/>
      <c r="BD49" s="27">
        <f t="shared" si="4"/>
        <v>0</v>
      </c>
      <c r="BE49" s="13"/>
      <c r="BF49" s="26"/>
      <c r="BG49" s="27">
        <f t="shared" si="24"/>
        <v>0</v>
      </c>
      <c r="BH49" s="13"/>
      <c r="BI49" s="26">
        <f t="shared" ref="BI49:BI58" si="27">BC49+BF49</f>
        <v>0</v>
      </c>
      <c r="BJ49" s="27">
        <f t="shared" si="25"/>
        <v>0</v>
      </c>
      <c r="BL49" s="43"/>
    </row>
    <row r="50" spans="1:64" ht="14.5" x14ac:dyDescent="0.35">
      <c r="A50" s="13"/>
      <c r="B50" s="340" t="s">
        <v>550</v>
      </c>
      <c r="C50" s="267"/>
      <c r="D50" s="329"/>
      <c r="E50" s="267"/>
      <c r="F50" s="319"/>
      <c r="G50" s="23"/>
      <c r="H50" s="23"/>
      <c r="I50" s="55"/>
      <c r="J50" s="202"/>
      <c r="K50" s="37"/>
      <c r="L50" s="205">
        <f t="shared" si="26"/>
        <v>0</v>
      </c>
      <c r="M50" s="19"/>
      <c r="N50" s="177"/>
      <c r="O50" s="177"/>
      <c r="P50" s="177"/>
      <c r="Q50" s="395" t="str">
        <f t="shared" si="8"/>
        <v>ok</v>
      </c>
      <c r="R50" s="177"/>
      <c r="S50" s="169"/>
      <c r="T50" s="178"/>
      <c r="U50" s="177"/>
      <c r="V50" s="169"/>
      <c r="W50" s="178"/>
      <c r="X50" s="177"/>
      <c r="Y50" s="169"/>
      <c r="Z50" s="178"/>
      <c r="AA50" s="177"/>
      <c r="AB50" s="169"/>
      <c r="AC50" s="178"/>
      <c r="AD50" s="177"/>
      <c r="AE50" s="169"/>
      <c r="AF50" s="178"/>
      <c r="AG50" s="177"/>
      <c r="AH50" s="169"/>
      <c r="AI50" s="178"/>
      <c r="AJ50" s="177"/>
      <c r="AK50" s="169"/>
      <c r="AL50" s="178"/>
      <c r="AM50" s="177"/>
      <c r="AN50" s="169"/>
      <c r="AO50" s="178"/>
      <c r="AP50" s="177"/>
      <c r="AQ50" s="169"/>
      <c r="AR50" s="178"/>
      <c r="AS50" s="177"/>
      <c r="AT50" s="169"/>
      <c r="AU50" s="178"/>
      <c r="AV50" s="177"/>
      <c r="AW50" s="169"/>
      <c r="AX50" s="178"/>
      <c r="AY50" s="177"/>
      <c r="AZ50" s="169"/>
      <c r="BA50" s="178"/>
      <c r="BB50" s="13"/>
      <c r="BC50" s="26"/>
      <c r="BD50" s="27">
        <f t="shared" si="4"/>
        <v>0</v>
      </c>
      <c r="BE50" s="13"/>
      <c r="BF50" s="26"/>
      <c r="BG50" s="27">
        <f t="shared" si="24"/>
        <v>0</v>
      </c>
      <c r="BH50" s="13"/>
      <c r="BI50" s="26">
        <f t="shared" si="27"/>
        <v>0</v>
      </c>
      <c r="BJ50" s="27">
        <f t="shared" si="25"/>
        <v>0</v>
      </c>
      <c r="BL50" s="43"/>
    </row>
    <row r="51" spans="1:64" ht="14.5" outlineLevel="1" x14ac:dyDescent="0.35">
      <c r="A51" s="13"/>
      <c r="B51" s="340" t="s">
        <v>551</v>
      </c>
      <c r="C51" s="267"/>
      <c r="D51" s="329"/>
      <c r="E51" s="267"/>
      <c r="F51" s="319"/>
      <c r="G51" s="23"/>
      <c r="H51" s="23"/>
      <c r="I51" s="55"/>
      <c r="J51" s="202"/>
      <c r="K51" s="37"/>
      <c r="L51" s="205">
        <f t="shared" si="26"/>
        <v>0</v>
      </c>
      <c r="M51" s="19"/>
      <c r="N51" s="177"/>
      <c r="O51" s="177"/>
      <c r="P51" s="177"/>
      <c r="Q51" s="395" t="str">
        <f t="shared" si="8"/>
        <v>ok</v>
      </c>
      <c r="R51" s="177"/>
      <c r="S51" s="169"/>
      <c r="T51" s="178"/>
      <c r="U51" s="177"/>
      <c r="V51" s="169"/>
      <c r="W51" s="178"/>
      <c r="X51" s="177"/>
      <c r="Y51" s="169"/>
      <c r="Z51" s="178"/>
      <c r="AA51" s="177"/>
      <c r="AB51" s="169"/>
      <c r="AC51" s="178"/>
      <c r="AD51" s="177"/>
      <c r="AE51" s="169"/>
      <c r="AF51" s="178"/>
      <c r="AG51" s="177"/>
      <c r="AH51" s="169"/>
      <c r="AI51" s="178"/>
      <c r="AJ51" s="177"/>
      <c r="AK51" s="169"/>
      <c r="AL51" s="178"/>
      <c r="AM51" s="177"/>
      <c r="AN51" s="169"/>
      <c r="AO51" s="178"/>
      <c r="AP51" s="177"/>
      <c r="AQ51" s="169"/>
      <c r="AR51" s="178"/>
      <c r="AS51" s="177"/>
      <c r="AT51" s="169"/>
      <c r="AU51" s="178"/>
      <c r="AV51" s="177"/>
      <c r="AW51" s="169"/>
      <c r="AX51" s="178"/>
      <c r="AY51" s="177"/>
      <c r="AZ51" s="169"/>
      <c r="BA51" s="178"/>
      <c r="BB51" s="13"/>
      <c r="BC51" s="26"/>
      <c r="BD51" s="27">
        <f t="shared" si="4"/>
        <v>0</v>
      </c>
      <c r="BE51" s="13"/>
      <c r="BF51" s="26"/>
      <c r="BG51" s="27">
        <f t="shared" si="24"/>
        <v>0</v>
      </c>
      <c r="BH51" s="13"/>
      <c r="BI51" s="26">
        <f t="shared" si="27"/>
        <v>0</v>
      </c>
      <c r="BJ51" s="27">
        <f t="shared" si="25"/>
        <v>0</v>
      </c>
      <c r="BL51" s="43"/>
    </row>
    <row r="52" spans="1:64" ht="14.5" outlineLevel="1" x14ac:dyDescent="0.35">
      <c r="A52" s="13"/>
      <c r="B52" s="340" t="s">
        <v>552</v>
      </c>
      <c r="C52" s="267"/>
      <c r="D52" s="329"/>
      <c r="E52" s="267"/>
      <c r="F52" s="319"/>
      <c r="G52" s="23"/>
      <c r="H52" s="23"/>
      <c r="I52" s="55"/>
      <c r="J52" s="202"/>
      <c r="K52" s="37"/>
      <c r="L52" s="205">
        <f t="shared" si="26"/>
        <v>0</v>
      </c>
      <c r="M52" s="19"/>
      <c r="N52" s="177"/>
      <c r="O52" s="177"/>
      <c r="P52" s="177"/>
      <c r="Q52" s="395" t="str">
        <f t="shared" si="8"/>
        <v>ok</v>
      </c>
      <c r="R52" s="177"/>
      <c r="S52" s="169"/>
      <c r="T52" s="178"/>
      <c r="U52" s="177"/>
      <c r="V52" s="169"/>
      <c r="W52" s="178"/>
      <c r="X52" s="177"/>
      <c r="Y52" s="169"/>
      <c r="Z52" s="178"/>
      <c r="AA52" s="177"/>
      <c r="AB52" s="169"/>
      <c r="AC52" s="178"/>
      <c r="AD52" s="177"/>
      <c r="AE52" s="169"/>
      <c r="AF52" s="178"/>
      <c r="AG52" s="177"/>
      <c r="AH52" s="169"/>
      <c r="AI52" s="178"/>
      <c r="AJ52" s="177"/>
      <c r="AK52" s="169"/>
      <c r="AL52" s="178"/>
      <c r="AM52" s="177"/>
      <c r="AN52" s="169"/>
      <c r="AO52" s="178"/>
      <c r="AP52" s="177"/>
      <c r="AQ52" s="169"/>
      <c r="AR52" s="178"/>
      <c r="AS52" s="177"/>
      <c r="AT52" s="169"/>
      <c r="AU52" s="178"/>
      <c r="AV52" s="177"/>
      <c r="AW52" s="169"/>
      <c r="AX52" s="178"/>
      <c r="AY52" s="177"/>
      <c r="AZ52" s="169"/>
      <c r="BA52" s="178"/>
      <c r="BB52" s="13"/>
      <c r="BC52" s="26"/>
      <c r="BD52" s="27">
        <f t="shared" si="4"/>
        <v>0</v>
      </c>
      <c r="BE52" s="13"/>
      <c r="BF52" s="26"/>
      <c r="BG52" s="27">
        <f t="shared" si="24"/>
        <v>0</v>
      </c>
      <c r="BH52" s="13"/>
      <c r="BI52" s="26">
        <f t="shared" si="27"/>
        <v>0</v>
      </c>
      <c r="BJ52" s="27">
        <f t="shared" si="25"/>
        <v>0</v>
      </c>
      <c r="BL52" s="43"/>
    </row>
    <row r="53" spans="1:64" ht="14.5" outlineLevel="1" x14ac:dyDescent="0.35">
      <c r="A53" s="13"/>
      <c r="B53" s="340" t="s">
        <v>553</v>
      </c>
      <c r="C53" s="267"/>
      <c r="D53" s="329"/>
      <c r="E53" s="267"/>
      <c r="F53" s="319"/>
      <c r="G53" s="23"/>
      <c r="H53" s="23"/>
      <c r="I53" s="55"/>
      <c r="J53" s="202"/>
      <c r="K53" s="37"/>
      <c r="L53" s="205">
        <f t="shared" si="26"/>
        <v>0</v>
      </c>
      <c r="M53" s="19"/>
      <c r="N53" s="177"/>
      <c r="O53" s="177"/>
      <c r="P53" s="177"/>
      <c r="Q53" s="395" t="str">
        <f t="shared" si="8"/>
        <v>ok</v>
      </c>
      <c r="R53" s="177"/>
      <c r="S53" s="169"/>
      <c r="T53" s="178"/>
      <c r="U53" s="177"/>
      <c r="V53" s="169"/>
      <c r="W53" s="178"/>
      <c r="X53" s="177"/>
      <c r="Y53" s="169"/>
      <c r="Z53" s="178"/>
      <c r="AA53" s="177"/>
      <c r="AB53" s="169"/>
      <c r="AC53" s="178"/>
      <c r="AD53" s="177"/>
      <c r="AE53" s="169"/>
      <c r="AF53" s="178"/>
      <c r="AG53" s="177"/>
      <c r="AH53" s="169"/>
      <c r="AI53" s="178"/>
      <c r="AJ53" s="177"/>
      <c r="AK53" s="169"/>
      <c r="AL53" s="178"/>
      <c r="AM53" s="177"/>
      <c r="AN53" s="169"/>
      <c r="AO53" s="178"/>
      <c r="AP53" s="177"/>
      <c r="AQ53" s="169"/>
      <c r="AR53" s="178"/>
      <c r="AS53" s="177"/>
      <c r="AT53" s="169"/>
      <c r="AU53" s="178"/>
      <c r="AV53" s="177"/>
      <c r="AW53" s="169"/>
      <c r="AX53" s="178"/>
      <c r="AY53" s="177"/>
      <c r="AZ53" s="169"/>
      <c r="BA53" s="178"/>
      <c r="BB53" s="13"/>
      <c r="BC53" s="26"/>
      <c r="BD53" s="27">
        <f t="shared" si="4"/>
        <v>0</v>
      </c>
      <c r="BE53" s="13"/>
      <c r="BF53" s="26"/>
      <c r="BG53" s="27">
        <f t="shared" si="24"/>
        <v>0</v>
      </c>
      <c r="BH53" s="13"/>
      <c r="BI53" s="26">
        <f t="shared" si="27"/>
        <v>0</v>
      </c>
      <c r="BJ53" s="27">
        <f t="shared" si="25"/>
        <v>0</v>
      </c>
      <c r="BL53" s="43"/>
    </row>
    <row r="54" spans="1:64" ht="14.5" outlineLevel="1" x14ac:dyDescent="0.35">
      <c r="A54" s="13"/>
      <c r="B54" s="340" t="s">
        <v>554</v>
      </c>
      <c r="C54" s="267"/>
      <c r="D54" s="329"/>
      <c r="E54" s="267"/>
      <c r="F54" s="319"/>
      <c r="G54" s="23"/>
      <c r="H54" s="23"/>
      <c r="I54" s="55"/>
      <c r="J54" s="202"/>
      <c r="K54" s="37"/>
      <c r="L54" s="205">
        <f t="shared" si="26"/>
        <v>0</v>
      </c>
      <c r="M54" s="19"/>
      <c r="N54" s="177"/>
      <c r="O54" s="177"/>
      <c r="P54" s="177"/>
      <c r="Q54" s="395" t="str">
        <f t="shared" si="8"/>
        <v>ok</v>
      </c>
      <c r="R54" s="177"/>
      <c r="S54" s="169"/>
      <c r="T54" s="178"/>
      <c r="U54" s="177"/>
      <c r="V54" s="169"/>
      <c r="W54" s="178"/>
      <c r="X54" s="177"/>
      <c r="Y54" s="169"/>
      <c r="Z54" s="178"/>
      <c r="AA54" s="177"/>
      <c r="AB54" s="169"/>
      <c r="AC54" s="178"/>
      <c r="AD54" s="177"/>
      <c r="AE54" s="169"/>
      <c r="AF54" s="178"/>
      <c r="AG54" s="177"/>
      <c r="AH54" s="169"/>
      <c r="AI54" s="178"/>
      <c r="AJ54" s="177"/>
      <c r="AK54" s="169"/>
      <c r="AL54" s="178"/>
      <c r="AM54" s="177"/>
      <c r="AN54" s="169"/>
      <c r="AO54" s="178"/>
      <c r="AP54" s="177"/>
      <c r="AQ54" s="169"/>
      <c r="AR54" s="178"/>
      <c r="AS54" s="177"/>
      <c r="AT54" s="169"/>
      <c r="AU54" s="178"/>
      <c r="AV54" s="177"/>
      <c r="AW54" s="169"/>
      <c r="AX54" s="178"/>
      <c r="AY54" s="177"/>
      <c r="AZ54" s="169"/>
      <c r="BA54" s="178"/>
      <c r="BB54" s="13"/>
      <c r="BC54" s="26"/>
      <c r="BD54" s="27">
        <f t="shared" si="4"/>
        <v>0</v>
      </c>
      <c r="BE54" s="13"/>
      <c r="BF54" s="26"/>
      <c r="BG54" s="27">
        <f t="shared" si="24"/>
        <v>0</v>
      </c>
      <c r="BH54" s="13"/>
      <c r="BI54" s="26">
        <f t="shared" si="27"/>
        <v>0</v>
      </c>
      <c r="BJ54" s="27">
        <f t="shared" si="25"/>
        <v>0</v>
      </c>
      <c r="BL54" s="43"/>
    </row>
    <row r="55" spans="1:64" ht="14.5" outlineLevel="1" x14ac:dyDescent="0.35">
      <c r="A55" s="13"/>
      <c r="B55" s="340" t="s">
        <v>555</v>
      </c>
      <c r="C55" s="267"/>
      <c r="D55" s="329"/>
      <c r="E55" s="267"/>
      <c r="F55" s="319"/>
      <c r="G55" s="23"/>
      <c r="H55" s="23"/>
      <c r="I55" s="55"/>
      <c r="J55" s="202"/>
      <c r="K55" s="37"/>
      <c r="L55" s="205">
        <f t="shared" si="26"/>
        <v>0</v>
      </c>
      <c r="M55" s="19"/>
      <c r="N55" s="177"/>
      <c r="O55" s="177"/>
      <c r="P55" s="177"/>
      <c r="Q55" s="395" t="str">
        <f t="shared" si="8"/>
        <v>ok</v>
      </c>
      <c r="R55" s="177"/>
      <c r="S55" s="169"/>
      <c r="T55" s="178"/>
      <c r="U55" s="177"/>
      <c r="V55" s="169"/>
      <c r="W55" s="178"/>
      <c r="X55" s="177"/>
      <c r="Y55" s="169"/>
      <c r="Z55" s="178"/>
      <c r="AA55" s="177"/>
      <c r="AB55" s="169"/>
      <c r="AC55" s="178"/>
      <c r="AD55" s="177"/>
      <c r="AE55" s="169"/>
      <c r="AF55" s="178"/>
      <c r="AG55" s="177"/>
      <c r="AH55" s="169"/>
      <c r="AI55" s="178"/>
      <c r="AJ55" s="177"/>
      <c r="AK55" s="169"/>
      <c r="AL55" s="178"/>
      <c r="AM55" s="177"/>
      <c r="AN55" s="169"/>
      <c r="AO55" s="178"/>
      <c r="AP55" s="177"/>
      <c r="AQ55" s="169"/>
      <c r="AR55" s="178"/>
      <c r="AS55" s="177"/>
      <c r="AT55" s="169"/>
      <c r="AU55" s="178"/>
      <c r="AV55" s="177"/>
      <c r="AW55" s="169"/>
      <c r="AX55" s="178"/>
      <c r="AY55" s="177"/>
      <c r="AZ55" s="169"/>
      <c r="BA55" s="178"/>
      <c r="BB55" s="13"/>
      <c r="BC55" s="26"/>
      <c r="BD55" s="27">
        <f t="shared" si="4"/>
        <v>0</v>
      </c>
      <c r="BE55" s="13"/>
      <c r="BF55" s="26"/>
      <c r="BG55" s="27">
        <f t="shared" si="24"/>
        <v>0</v>
      </c>
      <c r="BH55" s="13"/>
      <c r="BI55" s="26">
        <f t="shared" si="27"/>
        <v>0</v>
      </c>
      <c r="BJ55" s="27">
        <f t="shared" si="25"/>
        <v>0</v>
      </c>
      <c r="BL55" s="43"/>
    </row>
    <row r="56" spans="1:64" ht="14.5" outlineLevel="1" x14ac:dyDescent="0.35">
      <c r="A56" s="13"/>
      <c r="B56" s="340" t="s">
        <v>556</v>
      </c>
      <c r="C56" s="267"/>
      <c r="D56" s="329"/>
      <c r="E56" s="267"/>
      <c r="F56" s="319"/>
      <c r="G56" s="23"/>
      <c r="H56" s="23"/>
      <c r="I56" s="55"/>
      <c r="J56" s="202"/>
      <c r="K56" s="37"/>
      <c r="L56" s="205">
        <f t="shared" si="26"/>
        <v>0</v>
      </c>
      <c r="M56" s="19"/>
      <c r="N56" s="177"/>
      <c r="O56" s="177"/>
      <c r="P56" s="177"/>
      <c r="Q56" s="395" t="str">
        <f t="shared" si="8"/>
        <v>ok</v>
      </c>
      <c r="R56" s="177"/>
      <c r="S56" s="169"/>
      <c r="T56" s="178"/>
      <c r="U56" s="177"/>
      <c r="V56" s="169"/>
      <c r="W56" s="178"/>
      <c r="X56" s="177"/>
      <c r="Y56" s="169"/>
      <c r="Z56" s="178"/>
      <c r="AA56" s="177"/>
      <c r="AB56" s="169"/>
      <c r="AC56" s="178"/>
      <c r="AD56" s="177"/>
      <c r="AE56" s="169"/>
      <c r="AF56" s="178"/>
      <c r="AG56" s="177"/>
      <c r="AH56" s="169"/>
      <c r="AI56" s="178"/>
      <c r="AJ56" s="177"/>
      <c r="AK56" s="169"/>
      <c r="AL56" s="178"/>
      <c r="AM56" s="177"/>
      <c r="AN56" s="169"/>
      <c r="AO56" s="178"/>
      <c r="AP56" s="177"/>
      <c r="AQ56" s="169"/>
      <c r="AR56" s="178"/>
      <c r="AS56" s="177"/>
      <c r="AT56" s="169"/>
      <c r="AU56" s="178"/>
      <c r="AV56" s="177"/>
      <c r="AW56" s="169"/>
      <c r="AX56" s="178"/>
      <c r="AY56" s="177"/>
      <c r="AZ56" s="169"/>
      <c r="BA56" s="178"/>
      <c r="BB56" s="13"/>
      <c r="BC56" s="26"/>
      <c r="BD56" s="27">
        <f t="shared" si="4"/>
        <v>0</v>
      </c>
      <c r="BE56" s="13"/>
      <c r="BF56" s="26"/>
      <c r="BG56" s="27">
        <f t="shared" si="24"/>
        <v>0</v>
      </c>
      <c r="BH56" s="13"/>
      <c r="BI56" s="26">
        <f t="shared" si="27"/>
        <v>0</v>
      </c>
      <c r="BJ56" s="27">
        <f t="shared" si="25"/>
        <v>0</v>
      </c>
      <c r="BL56" s="43"/>
    </row>
    <row r="57" spans="1:64" ht="14.5" outlineLevel="1" x14ac:dyDescent="0.35">
      <c r="A57" s="13"/>
      <c r="B57" s="340" t="s">
        <v>557</v>
      </c>
      <c r="C57" s="267"/>
      <c r="D57" s="329"/>
      <c r="E57" s="267"/>
      <c r="F57" s="319"/>
      <c r="G57" s="23"/>
      <c r="H57" s="23"/>
      <c r="I57" s="55"/>
      <c r="J57" s="202"/>
      <c r="K57" s="37"/>
      <c r="L57" s="205">
        <f t="shared" si="26"/>
        <v>0</v>
      </c>
      <c r="M57" s="19"/>
      <c r="N57" s="177"/>
      <c r="O57" s="177"/>
      <c r="P57" s="177"/>
      <c r="Q57" s="395" t="str">
        <f t="shared" si="8"/>
        <v>ok</v>
      </c>
      <c r="R57" s="177"/>
      <c r="S57" s="169"/>
      <c r="T57" s="178"/>
      <c r="U57" s="177"/>
      <c r="V57" s="169"/>
      <c r="W57" s="178"/>
      <c r="X57" s="177"/>
      <c r="Y57" s="169"/>
      <c r="Z57" s="178"/>
      <c r="AA57" s="177"/>
      <c r="AB57" s="169"/>
      <c r="AC57" s="178"/>
      <c r="AD57" s="177"/>
      <c r="AE57" s="169"/>
      <c r="AF57" s="178"/>
      <c r="AG57" s="177"/>
      <c r="AH57" s="169"/>
      <c r="AI57" s="178"/>
      <c r="AJ57" s="177"/>
      <c r="AK57" s="169"/>
      <c r="AL57" s="178"/>
      <c r="AM57" s="177"/>
      <c r="AN57" s="169"/>
      <c r="AO57" s="178"/>
      <c r="AP57" s="177"/>
      <c r="AQ57" s="169"/>
      <c r="AR57" s="178"/>
      <c r="AS57" s="177"/>
      <c r="AT57" s="169"/>
      <c r="AU57" s="178"/>
      <c r="AV57" s="177"/>
      <c r="AW57" s="169"/>
      <c r="AX57" s="178"/>
      <c r="AY57" s="177"/>
      <c r="AZ57" s="169"/>
      <c r="BA57" s="178"/>
      <c r="BB57" s="13"/>
      <c r="BC57" s="26"/>
      <c r="BD57" s="27">
        <f t="shared" si="4"/>
        <v>0</v>
      </c>
      <c r="BE57" s="13"/>
      <c r="BF57" s="26"/>
      <c r="BG57" s="27">
        <f t="shared" si="24"/>
        <v>0</v>
      </c>
      <c r="BH57" s="13"/>
      <c r="BI57" s="26">
        <f t="shared" si="27"/>
        <v>0</v>
      </c>
      <c r="BJ57" s="27">
        <f t="shared" si="25"/>
        <v>0</v>
      </c>
      <c r="BL57" s="43"/>
    </row>
    <row r="58" spans="1:64" outlineLevel="1" thickBot="1" x14ac:dyDescent="0.4">
      <c r="A58" s="13"/>
      <c r="B58" s="340" t="s">
        <v>558</v>
      </c>
      <c r="C58" s="328"/>
      <c r="D58" s="329"/>
      <c r="E58" s="328"/>
      <c r="F58" s="326"/>
      <c r="G58" s="303"/>
      <c r="H58" s="303"/>
      <c r="I58" s="308"/>
      <c r="J58" s="345"/>
      <c r="K58" s="312"/>
      <c r="L58" s="205">
        <f t="shared" si="26"/>
        <v>0</v>
      </c>
      <c r="M58" s="19"/>
      <c r="N58" s="177"/>
      <c r="O58" s="177"/>
      <c r="P58" s="177"/>
      <c r="Q58" s="395" t="str">
        <f t="shared" si="8"/>
        <v>ok</v>
      </c>
      <c r="R58" s="177"/>
      <c r="S58" s="169"/>
      <c r="T58" s="178"/>
      <c r="U58" s="177"/>
      <c r="V58" s="169"/>
      <c r="W58" s="178"/>
      <c r="X58" s="177"/>
      <c r="Y58" s="169"/>
      <c r="Z58" s="178"/>
      <c r="AA58" s="177"/>
      <c r="AB58" s="169"/>
      <c r="AC58" s="178"/>
      <c r="AD58" s="177"/>
      <c r="AE58" s="169"/>
      <c r="AF58" s="178"/>
      <c r="AG58" s="177"/>
      <c r="AH58" s="169"/>
      <c r="AI58" s="178"/>
      <c r="AJ58" s="177"/>
      <c r="AK58" s="169"/>
      <c r="AL58" s="178"/>
      <c r="AM58" s="177"/>
      <c r="AN58" s="169"/>
      <c r="AO58" s="178"/>
      <c r="AP58" s="177"/>
      <c r="AQ58" s="169"/>
      <c r="AR58" s="178"/>
      <c r="AS58" s="177"/>
      <c r="AT58" s="169"/>
      <c r="AU58" s="178"/>
      <c r="AV58" s="177"/>
      <c r="AW58" s="169"/>
      <c r="AX58" s="178"/>
      <c r="AY58" s="177"/>
      <c r="AZ58" s="169"/>
      <c r="BA58" s="178"/>
      <c r="BB58" s="13"/>
      <c r="BC58" s="26"/>
      <c r="BD58" s="27">
        <f t="shared" si="4"/>
        <v>0</v>
      </c>
      <c r="BE58" s="13"/>
      <c r="BF58" s="26"/>
      <c r="BG58" s="27">
        <f t="shared" si="24"/>
        <v>0</v>
      </c>
      <c r="BH58" s="13"/>
      <c r="BI58" s="26">
        <f t="shared" si="27"/>
        <v>0</v>
      </c>
      <c r="BJ58" s="27">
        <f t="shared" si="25"/>
        <v>0</v>
      </c>
      <c r="BL58" s="152"/>
    </row>
    <row r="59" spans="1:64" thickBot="1" x14ac:dyDescent="0.4">
      <c r="A59" s="13"/>
      <c r="B59" s="396" t="s">
        <v>309</v>
      </c>
      <c r="C59" s="397"/>
      <c r="D59" s="397"/>
      <c r="E59" s="397"/>
      <c r="F59" s="397"/>
      <c r="G59" s="397"/>
      <c r="H59" s="397"/>
      <c r="I59" s="397"/>
      <c r="J59" s="397"/>
      <c r="K59" s="397"/>
      <c r="L59" s="347">
        <f>SUM(L60:L69)</f>
        <v>0</v>
      </c>
      <c r="M59" s="13"/>
      <c r="N59" s="347">
        <f t="shared" ref="N59:P59" si="28">SUM(N60:N69)</f>
        <v>0</v>
      </c>
      <c r="O59" s="347">
        <f t="shared" si="28"/>
        <v>0</v>
      </c>
      <c r="P59" s="347">
        <f t="shared" si="28"/>
        <v>0</v>
      </c>
      <c r="Q59" s="395" t="str">
        <f t="shared" si="8"/>
        <v>ok</v>
      </c>
      <c r="R59" s="195">
        <f t="shared" ref="R59:BA59" si="29">SUM(R60:R69)</f>
        <v>0</v>
      </c>
      <c r="S59" s="167">
        <f t="shared" si="29"/>
        <v>0</v>
      </c>
      <c r="T59" s="196">
        <f t="shared" si="29"/>
        <v>0</v>
      </c>
      <c r="U59" s="195">
        <f t="shared" si="29"/>
        <v>0</v>
      </c>
      <c r="V59" s="167">
        <f t="shared" si="29"/>
        <v>0</v>
      </c>
      <c r="W59" s="196">
        <f t="shared" si="29"/>
        <v>0</v>
      </c>
      <c r="X59" s="195">
        <f t="shared" si="29"/>
        <v>0</v>
      </c>
      <c r="Y59" s="167">
        <f t="shared" si="29"/>
        <v>0</v>
      </c>
      <c r="Z59" s="196">
        <f t="shared" si="29"/>
        <v>0</v>
      </c>
      <c r="AA59" s="195">
        <f t="shared" si="29"/>
        <v>0</v>
      </c>
      <c r="AB59" s="167">
        <f t="shared" si="29"/>
        <v>0</v>
      </c>
      <c r="AC59" s="196">
        <f t="shared" si="29"/>
        <v>0</v>
      </c>
      <c r="AD59" s="195">
        <f t="shared" si="29"/>
        <v>0</v>
      </c>
      <c r="AE59" s="167">
        <f t="shared" si="29"/>
        <v>0</v>
      </c>
      <c r="AF59" s="196">
        <f t="shared" si="29"/>
        <v>0</v>
      </c>
      <c r="AG59" s="195">
        <f t="shared" si="29"/>
        <v>0</v>
      </c>
      <c r="AH59" s="167">
        <f t="shared" si="29"/>
        <v>0</v>
      </c>
      <c r="AI59" s="196">
        <f t="shared" si="29"/>
        <v>0</v>
      </c>
      <c r="AJ59" s="195">
        <f t="shared" si="29"/>
        <v>0</v>
      </c>
      <c r="AK59" s="167">
        <f t="shared" si="29"/>
        <v>0</v>
      </c>
      <c r="AL59" s="196">
        <f t="shared" si="29"/>
        <v>0</v>
      </c>
      <c r="AM59" s="195">
        <f t="shared" si="29"/>
        <v>0</v>
      </c>
      <c r="AN59" s="167">
        <f t="shared" si="29"/>
        <v>0</v>
      </c>
      <c r="AO59" s="196">
        <f t="shared" si="29"/>
        <v>0</v>
      </c>
      <c r="AP59" s="195">
        <f t="shared" si="29"/>
        <v>0</v>
      </c>
      <c r="AQ59" s="167">
        <f t="shared" si="29"/>
        <v>0</v>
      </c>
      <c r="AR59" s="196">
        <f t="shared" si="29"/>
        <v>0</v>
      </c>
      <c r="AS59" s="195">
        <f t="shared" si="29"/>
        <v>0</v>
      </c>
      <c r="AT59" s="167">
        <f t="shared" si="29"/>
        <v>0</v>
      </c>
      <c r="AU59" s="196">
        <f t="shared" si="29"/>
        <v>0</v>
      </c>
      <c r="AV59" s="195">
        <f t="shared" si="29"/>
        <v>0</v>
      </c>
      <c r="AW59" s="167">
        <f t="shared" si="29"/>
        <v>0</v>
      </c>
      <c r="AX59" s="196">
        <f t="shared" si="29"/>
        <v>0</v>
      </c>
      <c r="AY59" s="195">
        <f t="shared" si="29"/>
        <v>0</v>
      </c>
      <c r="AZ59" s="167">
        <f t="shared" si="29"/>
        <v>0</v>
      </c>
      <c r="BA59" s="196">
        <f t="shared" si="29"/>
        <v>0</v>
      </c>
      <c r="BB59" s="13"/>
      <c r="BC59" s="28">
        <f>SUM(BC60:BC69)</f>
        <v>0</v>
      </c>
      <c r="BD59" s="29">
        <f t="shared" si="4"/>
        <v>0</v>
      </c>
      <c r="BE59" s="13"/>
      <c r="BF59" s="28">
        <f>SUM(BF60:BF69)</f>
        <v>0</v>
      </c>
      <c r="BG59" s="29">
        <f t="shared" si="24"/>
        <v>0</v>
      </c>
      <c r="BH59" s="13"/>
      <c r="BI59" s="28">
        <f>SUM(BI60:BI69)</f>
        <v>0</v>
      </c>
      <c r="BJ59" s="29">
        <f t="shared" si="25"/>
        <v>0</v>
      </c>
      <c r="BL59" s="40"/>
    </row>
    <row r="60" spans="1:64" ht="14.5" x14ac:dyDescent="0.35">
      <c r="A60" s="13"/>
      <c r="B60" s="340" t="s">
        <v>559</v>
      </c>
      <c r="C60" s="329"/>
      <c r="D60" s="329"/>
      <c r="E60" s="329"/>
      <c r="F60" s="325"/>
      <c r="G60" s="302"/>
      <c r="H60" s="302"/>
      <c r="I60" s="330"/>
      <c r="J60" s="331"/>
      <c r="K60" s="332"/>
      <c r="L60" s="205">
        <f t="shared" ref="L60:L69" si="30">F60*H60*J60*K60</f>
        <v>0</v>
      </c>
      <c r="M60" s="19"/>
      <c r="N60" s="177"/>
      <c r="O60" s="177"/>
      <c r="P60" s="177"/>
      <c r="Q60" s="395" t="str">
        <f t="shared" si="8"/>
        <v>ok</v>
      </c>
      <c r="R60" s="177"/>
      <c r="S60" s="170"/>
      <c r="T60" s="178"/>
      <c r="U60" s="177"/>
      <c r="V60" s="170"/>
      <c r="W60" s="178"/>
      <c r="X60" s="177"/>
      <c r="Y60" s="170"/>
      <c r="Z60" s="178"/>
      <c r="AA60" s="177"/>
      <c r="AB60" s="170"/>
      <c r="AC60" s="178"/>
      <c r="AD60" s="177"/>
      <c r="AE60" s="170"/>
      <c r="AF60" s="178"/>
      <c r="AG60" s="177"/>
      <c r="AH60" s="170"/>
      <c r="AI60" s="178"/>
      <c r="AJ60" s="177"/>
      <c r="AK60" s="170"/>
      <c r="AL60" s="178"/>
      <c r="AM60" s="177"/>
      <c r="AN60" s="170"/>
      <c r="AO60" s="178"/>
      <c r="AP60" s="177"/>
      <c r="AQ60" s="170"/>
      <c r="AR60" s="178"/>
      <c r="AS60" s="177"/>
      <c r="AT60" s="170"/>
      <c r="AU60" s="178"/>
      <c r="AV60" s="177"/>
      <c r="AW60" s="170"/>
      <c r="AX60" s="178"/>
      <c r="AY60" s="177"/>
      <c r="AZ60" s="170"/>
      <c r="BA60" s="178"/>
      <c r="BB60" s="13"/>
      <c r="BC60" s="26"/>
      <c r="BD60" s="27">
        <f t="shared" si="4"/>
        <v>0</v>
      </c>
      <c r="BE60" s="13"/>
      <c r="BF60" s="26"/>
      <c r="BG60" s="27">
        <f t="shared" si="24"/>
        <v>0</v>
      </c>
      <c r="BH60" s="13"/>
      <c r="BI60" s="26">
        <f t="shared" ref="BI60:BI69" si="31">BC60+BF60</f>
        <v>0</v>
      </c>
      <c r="BJ60" s="27">
        <f t="shared" si="25"/>
        <v>0</v>
      </c>
      <c r="BL60" s="43"/>
    </row>
    <row r="61" spans="1:64" ht="14.5" x14ac:dyDescent="0.35">
      <c r="A61" s="13"/>
      <c r="B61" s="340" t="s">
        <v>560</v>
      </c>
      <c r="C61" s="329"/>
      <c r="D61" s="329"/>
      <c r="E61" s="329"/>
      <c r="F61" s="325"/>
      <c r="G61" s="302"/>
      <c r="H61" s="302"/>
      <c r="I61" s="330"/>
      <c r="J61" s="331"/>
      <c r="K61" s="332"/>
      <c r="L61" s="205">
        <f t="shared" si="30"/>
        <v>0</v>
      </c>
      <c r="M61" s="13"/>
      <c r="N61" s="177"/>
      <c r="O61" s="177"/>
      <c r="P61" s="177"/>
      <c r="Q61" s="395" t="str">
        <f t="shared" si="8"/>
        <v>ok</v>
      </c>
      <c r="R61" s="177"/>
      <c r="S61" s="169"/>
      <c r="T61" s="178"/>
      <c r="U61" s="177"/>
      <c r="V61" s="169"/>
      <c r="W61" s="178"/>
      <c r="X61" s="177"/>
      <c r="Y61" s="169"/>
      <c r="Z61" s="178"/>
      <c r="AA61" s="177"/>
      <c r="AB61" s="169"/>
      <c r="AC61" s="178"/>
      <c r="AD61" s="177"/>
      <c r="AE61" s="169"/>
      <c r="AF61" s="178"/>
      <c r="AG61" s="177"/>
      <c r="AH61" s="169"/>
      <c r="AI61" s="178"/>
      <c r="AJ61" s="177"/>
      <c r="AK61" s="169"/>
      <c r="AL61" s="178"/>
      <c r="AM61" s="177"/>
      <c r="AN61" s="169"/>
      <c r="AO61" s="178"/>
      <c r="AP61" s="177"/>
      <c r="AQ61" s="169"/>
      <c r="AR61" s="178"/>
      <c r="AS61" s="177"/>
      <c r="AT61" s="169"/>
      <c r="AU61" s="178"/>
      <c r="AV61" s="177"/>
      <c r="AW61" s="169"/>
      <c r="AX61" s="178"/>
      <c r="AY61" s="177"/>
      <c r="AZ61" s="169"/>
      <c r="BA61" s="178"/>
      <c r="BB61" s="13"/>
      <c r="BC61" s="26"/>
      <c r="BD61" s="27">
        <f t="shared" si="4"/>
        <v>0</v>
      </c>
      <c r="BE61" s="13"/>
      <c r="BF61" s="26"/>
      <c r="BG61" s="27">
        <f t="shared" si="24"/>
        <v>0</v>
      </c>
      <c r="BH61" s="13"/>
      <c r="BI61" s="26">
        <f t="shared" si="31"/>
        <v>0</v>
      </c>
      <c r="BJ61" s="27">
        <f t="shared" si="25"/>
        <v>0</v>
      </c>
      <c r="BL61" s="43"/>
    </row>
    <row r="62" spans="1:64" ht="14.5" outlineLevel="1" x14ac:dyDescent="0.35">
      <c r="A62" s="13"/>
      <c r="B62" s="340" t="s">
        <v>561</v>
      </c>
      <c r="C62" s="267"/>
      <c r="D62" s="329"/>
      <c r="E62" s="267"/>
      <c r="F62" s="319"/>
      <c r="G62" s="23"/>
      <c r="H62" s="23"/>
      <c r="I62" s="55"/>
      <c r="J62" s="202"/>
      <c r="K62" s="37"/>
      <c r="L62" s="205">
        <f t="shared" si="30"/>
        <v>0</v>
      </c>
      <c r="M62" s="13"/>
      <c r="N62" s="177"/>
      <c r="O62" s="177"/>
      <c r="P62" s="177"/>
      <c r="Q62" s="395" t="str">
        <f t="shared" si="8"/>
        <v>ok</v>
      </c>
      <c r="R62" s="177"/>
      <c r="S62" s="169"/>
      <c r="T62" s="178"/>
      <c r="U62" s="177"/>
      <c r="V62" s="169"/>
      <c r="W62" s="178"/>
      <c r="X62" s="177"/>
      <c r="Y62" s="169"/>
      <c r="Z62" s="178"/>
      <c r="AA62" s="177"/>
      <c r="AB62" s="169"/>
      <c r="AC62" s="178"/>
      <c r="AD62" s="177"/>
      <c r="AE62" s="169"/>
      <c r="AF62" s="178"/>
      <c r="AG62" s="177"/>
      <c r="AH62" s="169"/>
      <c r="AI62" s="178"/>
      <c r="AJ62" s="177"/>
      <c r="AK62" s="169"/>
      <c r="AL62" s="178"/>
      <c r="AM62" s="177"/>
      <c r="AN62" s="169"/>
      <c r="AO62" s="178"/>
      <c r="AP62" s="177"/>
      <c r="AQ62" s="169"/>
      <c r="AR62" s="178"/>
      <c r="AS62" s="177"/>
      <c r="AT62" s="169"/>
      <c r="AU62" s="178"/>
      <c r="AV62" s="177"/>
      <c r="AW62" s="169"/>
      <c r="AX62" s="178"/>
      <c r="AY62" s="177"/>
      <c r="AZ62" s="169"/>
      <c r="BA62" s="178"/>
      <c r="BB62" s="13"/>
      <c r="BC62" s="26"/>
      <c r="BD62" s="27">
        <f t="shared" si="4"/>
        <v>0</v>
      </c>
      <c r="BE62" s="13"/>
      <c r="BF62" s="26"/>
      <c r="BG62" s="27">
        <f t="shared" si="24"/>
        <v>0</v>
      </c>
      <c r="BH62" s="13"/>
      <c r="BI62" s="26">
        <f t="shared" si="31"/>
        <v>0</v>
      </c>
      <c r="BJ62" s="27">
        <f t="shared" si="25"/>
        <v>0</v>
      </c>
      <c r="BL62" s="165"/>
    </row>
    <row r="63" spans="1:64" ht="14.5" outlineLevel="1" x14ac:dyDescent="0.35">
      <c r="A63" s="13"/>
      <c r="B63" s="340" t="s">
        <v>562</v>
      </c>
      <c r="C63" s="267"/>
      <c r="D63" s="329"/>
      <c r="E63" s="267"/>
      <c r="F63" s="319"/>
      <c r="G63" s="23"/>
      <c r="H63" s="23"/>
      <c r="I63" s="55"/>
      <c r="J63" s="202"/>
      <c r="K63" s="37"/>
      <c r="L63" s="205">
        <f t="shared" si="30"/>
        <v>0</v>
      </c>
      <c r="M63" s="13"/>
      <c r="N63" s="177"/>
      <c r="O63" s="177"/>
      <c r="P63" s="177"/>
      <c r="Q63" s="395" t="str">
        <f t="shared" si="8"/>
        <v>ok</v>
      </c>
      <c r="R63" s="177"/>
      <c r="S63" s="169"/>
      <c r="T63" s="178"/>
      <c r="U63" s="177"/>
      <c r="V63" s="169"/>
      <c r="W63" s="178"/>
      <c r="X63" s="177"/>
      <c r="Y63" s="169"/>
      <c r="Z63" s="178"/>
      <c r="AA63" s="177"/>
      <c r="AB63" s="169"/>
      <c r="AC63" s="178"/>
      <c r="AD63" s="177"/>
      <c r="AE63" s="169"/>
      <c r="AF63" s="178"/>
      <c r="AG63" s="177"/>
      <c r="AH63" s="169"/>
      <c r="AI63" s="178"/>
      <c r="AJ63" s="177"/>
      <c r="AK63" s="169"/>
      <c r="AL63" s="178"/>
      <c r="AM63" s="177"/>
      <c r="AN63" s="169"/>
      <c r="AO63" s="178"/>
      <c r="AP63" s="177"/>
      <c r="AQ63" s="169"/>
      <c r="AR63" s="178"/>
      <c r="AS63" s="177"/>
      <c r="AT63" s="169"/>
      <c r="AU63" s="178"/>
      <c r="AV63" s="177"/>
      <c r="AW63" s="169"/>
      <c r="AX63" s="178"/>
      <c r="AY63" s="177"/>
      <c r="AZ63" s="169"/>
      <c r="BA63" s="178"/>
      <c r="BB63" s="13"/>
      <c r="BC63" s="26"/>
      <c r="BD63" s="27">
        <f t="shared" si="4"/>
        <v>0</v>
      </c>
      <c r="BE63" s="13"/>
      <c r="BF63" s="26"/>
      <c r="BG63" s="27">
        <f t="shared" si="24"/>
        <v>0</v>
      </c>
      <c r="BH63" s="13"/>
      <c r="BI63" s="26">
        <f t="shared" si="31"/>
        <v>0</v>
      </c>
      <c r="BJ63" s="27">
        <f t="shared" si="25"/>
        <v>0</v>
      </c>
      <c r="BL63" s="43"/>
    </row>
    <row r="64" spans="1:64" ht="14.5" outlineLevel="1" x14ac:dyDescent="0.35">
      <c r="A64" s="13"/>
      <c r="B64" s="340" t="s">
        <v>563</v>
      </c>
      <c r="C64" s="267"/>
      <c r="D64" s="329"/>
      <c r="E64" s="267"/>
      <c r="F64" s="319"/>
      <c r="G64" s="23"/>
      <c r="H64" s="23"/>
      <c r="I64" s="55"/>
      <c r="J64" s="202"/>
      <c r="K64" s="37"/>
      <c r="L64" s="205">
        <f t="shared" si="30"/>
        <v>0</v>
      </c>
      <c r="M64" s="13"/>
      <c r="N64" s="177"/>
      <c r="O64" s="177"/>
      <c r="P64" s="177"/>
      <c r="Q64" s="395" t="str">
        <f t="shared" si="8"/>
        <v>ok</v>
      </c>
      <c r="R64" s="177"/>
      <c r="S64" s="169"/>
      <c r="T64" s="178"/>
      <c r="U64" s="177"/>
      <c r="V64" s="169"/>
      <c r="W64" s="178"/>
      <c r="X64" s="177"/>
      <c r="Y64" s="169"/>
      <c r="Z64" s="178"/>
      <c r="AA64" s="177"/>
      <c r="AB64" s="169"/>
      <c r="AC64" s="178"/>
      <c r="AD64" s="177"/>
      <c r="AE64" s="169"/>
      <c r="AF64" s="178"/>
      <c r="AG64" s="177"/>
      <c r="AH64" s="169"/>
      <c r="AI64" s="178"/>
      <c r="AJ64" s="177"/>
      <c r="AK64" s="169"/>
      <c r="AL64" s="178"/>
      <c r="AM64" s="177"/>
      <c r="AN64" s="169"/>
      <c r="AO64" s="178"/>
      <c r="AP64" s="177"/>
      <c r="AQ64" s="169"/>
      <c r="AR64" s="178"/>
      <c r="AS64" s="177"/>
      <c r="AT64" s="169"/>
      <c r="AU64" s="178"/>
      <c r="AV64" s="177"/>
      <c r="AW64" s="169"/>
      <c r="AX64" s="178"/>
      <c r="AY64" s="177"/>
      <c r="AZ64" s="169"/>
      <c r="BA64" s="178"/>
      <c r="BB64" s="13"/>
      <c r="BC64" s="26"/>
      <c r="BD64" s="27">
        <f t="shared" si="4"/>
        <v>0</v>
      </c>
      <c r="BE64" s="13"/>
      <c r="BF64" s="26"/>
      <c r="BG64" s="27">
        <f t="shared" si="24"/>
        <v>0</v>
      </c>
      <c r="BH64" s="13"/>
      <c r="BI64" s="26">
        <f t="shared" si="31"/>
        <v>0</v>
      </c>
      <c r="BJ64" s="27">
        <f t="shared" si="25"/>
        <v>0</v>
      </c>
      <c r="BL64" s="43"/>
    </row>
    <row r="65" spans="1:64" ht="14.5" outlineLevel="1" x14ac:dyDescent="0.35">
      <c r="A65" s="13"/>
      <c r="B65" s="340" t="s">
        <v>564</v>
      </c>
      <c r="C65" s="267"/>
      <c r="D65" s="329"/>
      <c r="E65" s="267"/>
      <c r="F65" s="319"/>
      <c r="G65" s="23"/>
      <c r="H65" s="23"/>
      <c r="I65" s="55"/>
      <c r="J65" s="202"/>
      <c r="K65" s="37"/>
      <c r="L65" s="205">
        <f t="shared" si="30"/>
        <v>0</v>
      </c>
      <c r="M65" s="13"/>
      <c r="N65" s="177"/>
      <c r="O65" s="177"/>
      <c r="P65" s="177"/>
      <c r="Q65" s="395" t="str">
        <f t="shared" si="8"/>
        <v>ok</v>
      </c>
      <c r="R65" s="177"/>
      <c r="S65" s="169"/>
      <c r="T65" s="178"/>
      <c r="U65" s="177"/>
      <c r="V65" s="169"/>
      <c r="W65" s="178"/>
      <c r="X65" s="177"/>
      <c r="Y65" s="169"/>
      <c r="Z65" s="178"/>
      <c r="AA65" s="177"/>
      <c r="AB65" s="169"/>
      <c r="AC65" s="178"/>
      <c r="AD65" s="177"/>
      <c r="AE65" s="169"/>
      <c r="AF65" s="178"/>
      <c r="AG65" s="177"/>
      <c r="AH65" s="169"/>
      <c r="AI65" s="178"/>
      <c r="AJ65" s="177"/>
      <c r="AK65" s="169"/>
      <c r="AL65" s="178"/>
      <c r="AM65" s="177"/>
      <c r="AN65" s="169"/>
      <c r="AO65" s="178"/>
      <c r="AP65" s="177"/>
      <c r="AQ65" s="169"/>
      <c r="AR65" s="178"/>
      <c r="AS65" s="177"/>
      <c r="AT65" s="169"/>
      <c r="AU65" s="178"/>
      <c r="AV65" s="177"/>
      <c r="AW65" s="169"/>
      <c r="AX65" s="178"/>
      <c r="AY65" s="177"/>
      <c r="AZ65" s="169"/>
      <c r="BA65" s="178"/>
      <c r="BB65" s="13"/>
      <c r="BC65" s="26"/>
      <c r="BD65" s="27">
        <f t="shared" si="4"/>
        <v>0</v>
      </c>
      <c r="BE65" s="13"/>
      <c r="BF65" s="26"/>
      <c r="BG65" s="27">
        <f t="shared" si="24"/>
        <v>0</v>
      </c>
      <c r="BH65" s="13"/>
      <c r="BI65" s="26">
        <f t="shared" si="31"/>
        <v>0</v>
      </c>
      <c r="BJ65" s="27">
        <f t="shared" si="25"/>
        <v>0</v>
      </c>
      <c r="BL65" s="43"/>
    </row>
    <row r="66" spans="1:64" ht="14.5" outlineLevel="1" x14ac:dyDescent="0.35">
      <c r="A66" s="13"/>
      <c r="B66" s="340" t="s">
        <v>565</v>
      </c>
      <c r="C66" s="267"/>
      <c r="D66" s="329"/>
      <c r="E66" s="267"/>
      <c r="F66" s="319"/>
      <c r="G66" s="23"/>
      <c r="H66" s="23"/>
      <c r="I66" s="55"/>
      <c r="J66" s="202"/>
      <c r="K66" s="37"/>
      <c r="L66" s="205">
        <f t="shared" si="30"/>
        <v>0</v>
      </c>
      <c r="M66" s="13"/>
      <c r="N66" s="177"/>
      <c r="O66" s="177"/>
      <c r="P66" s="177"/>
      <c r="Q66" s="395" t="str">
        <f t="shared" si="8"/>
        <v>ok</v>
      </c>
      <c r="R66" s="177"/>
      <c r="S66" s="169"/>
      <c r="T66" s="178"/>
      <c r="U66" s="177"/>
      <c r="V66" s="169"/>
      <c r="W66" s="178"/>
      <c r="X66" s="177"/>
      <c r="Y66" s="169"/>
      <c r="Z66" s="178"/>
      <c r="AA66" s="177"/>
      <c r="AB66" s="169"/>
      <c r="AC66" s="178"/>
      <c r="AD66" s="177"/>
      <c r="AE66" s="169"/>
      <c r="AF66" s="178"/>
      <c r="AG66" s="177"/>
      <c r="AH66" s="169"/>
      <c r="AI66" s="178"/>
      <c r="AJ66" s="177"/>
      <c r="AK66" s="169"/>
      <c r="AL66" s="178"/>
      <c r="AM66" s="177"/>
      <c r="AN66" s="169"/>
      <c r="AO66" s="178"/>
      <c r="AP66" s="177"/>
      <c r="AQ66" s="169"/>
      <c r="AR66" s="178"/>
      <c r="AS66" s="177"/>
      <c r="AT66" s="169"/>
      <c r="AU66" s="178"/>
      <c r="AV66" s="177"/>
      <c r="AW66" s="169"/>
      <c r="AX66" s="178"/>
      <c r="AY66" s="177"/>
      <c r="AZ66" s="169"/>
      <c r="BA66" s="178"/>
      <c r="BB66" s="13"/>
      <c r="BC66" s="26"/>
      <c r="BD66" s="27">
        <f t="shared" si="4"/>
        <v>0</v>
      </c>
      <c r="BE66" s="13"/>
      <c r="BF66" s="26"/>
      <c r="BG66" s="27">
        <f t="shared" si="24"/>
        <v>0</v>
      </c>
      <c r="BH66" s="13"/>
      <c r="BI66" s="26">
        <f t="shared" si="31"/>
        <v>0</v>
      </c>
      <c r="BJ66" s="27">
        <f t="shared" si="25"/>
        <v>0</v>
      </c>
      <c r="BL66" s="43"/>
    </row>
    <row r="67" spans="1:64" ht="14.5" outlineLevel="1" x14ac:dyDescent="0.35">
      <c r="A67" s="13"/>
      <c r="B67" s="340" t="s">
        <v>566</v>
      </c>
      <c r="C67" s="267"/>
      <c r="D67" s="329"/>
      <c r="E67" s="267"/>
      <c r="F67" s="319"/>
      <c r="G67" s="23"/>
      <c r="H67" s="23"/>
      <c r="I67" s="55"/>
      <c r="J67" s="202"/>
      <c r="K67" s="37"/>
      <c r="L67" s="205">
        <f t="shared" si="30"/>
        <v>0</v>
      </c>
      <c r="M67" s="13"/>
      <c r="N67" s="177"/>
      <c r="O67" s="177"/>
      <c r="P67" s="177"/>
      <c r="Q67" s="395" t="str">
        <f t="shared" si="8"/>
        <v>ok</v>
      </c>
      <c r="R67" s="177"/>
      <c r="S67" s="169"/>
      <c r="T67" s="178"/>
      <c r="U67" s="177"/>
      <c r="V67" s="169"/>
      <c r="W67" s="178"/>
      <c r="X67" s="177"/>
      <c r="Y67" s="169"/>
      <c r="Z67" s="178"/>
      <c r="AA67" s="177"/>
      <c r="AB67" s="169"/>
      <c r="AC67" s="178"/>
      <c r="AD67" s="177"/>
      <c r="AE67" s="169"/>
      <c r="AF67" s="178"/>
      <c r="AG67" s="177"/>
      <c r="AH67" s="169"/>
      <c r="AI67" s="178"/>
      <c r="AJ67" s="177"/>
      <c r="AK67" s="169"/>
      <c r="AL67" s="178"/>
      <c r="AM67" s="177"/>
      <c r="AN67" s="169"/>
      <c r="AO67" s="178"/>
      <c r="AP67" s="177"/>
      <c r="AQ67" s="169"/>
      <c r="AR67" s="178"/>
      <c r="AS67" s="177"/>
      <c r="AT67" s="169"/>
      <c r="AU67" s="178"/>
      <c r="AV67" s="177"/>
      <c r="AW67" s="169"/>
      <c r="AX67" s="178"/>
      <c r="AY67" s="177"/>
      <c r="AZ67" s="169"/>
      <c r="BA67" s="178"/>
      <c r="BB67" s="13"/>
      <c r="BC67" s="26"/>
      <c r="BD67" s="27">
        <f t="shared" si="4"/>
        <v>0</v>
      </c>
      <c r="BE67" s="13"/>
      <c r="BF67" s="26"/>
      <c r="BG67" s="27">
        <f t="shared" si="24"/>
        <v>0</v>
      </c>
      <c r="BH67" s="13"/>
      <c r="BI67" s="26">
        <f t="shared" si="31"/>
        <v>0</v>
      </c>
      <c r="BJ67" s="27">
        <f t="shared" si="25"/>
        <v>0</v>
      </c>
      <c r="BL67" s="43"/>
    </row>
    <row r="68" spans="1:64" ht="14.5" outlineLevel="1" x14ac:dyDescent="0.35">
      <c r="A68" s="13"/>
      <c r="B68" s="340" t="s">
        <v>567</v>
      </c>
      <c r="C68" s="267"/>
      <c r="D68" s="329"/>
      <c r="E68" s="267"/>
      <c r="F68" s="319"/>
      <c r="G68" s="23"/>
      <c r="H68" s="23"/>
      <c r="I68" s="55"/>
      <c r="J68" s="202"/>
      <c r="K68" s="37"/>
      <c r="L68" s="205">
        <f t="shared" si="30"/>
        <v>0</v>
      </c>
      <c r="M68" s="13"/>
      <c r="N68" s="177"/>
      <c r="O68" s="177"/>
      <c r="P68" s="177"/>
      <c r="Q68" s="395" t="str">
        <f t="shared" si="8"/>
        <v>ok</v>
      </c>
      <c r="R68" s="177"/>
      <c r="S68" s="169"/>
      <c r="T68" s="178"/>
      <c r="U68" s="177"/>
      <c r="V68" s="169"/>
      <c r="W68" s="178"/>
      <c r="X68" s="177"/>
      <c r="Y68" s="169"/>
      <c r="Z68" s="178"/>
      <c r="AA68" s="177"/>
      <c r="AB68" s="169"/>
      <c r="AC68" s="178"/>
      <c r="AD68" s="177"/>
      <c r="AE68" s="169"/>
      <c r="AF68" s="178"/>
      <c r="AG68" s="177"/>
      <c r="AH68" s="169"/>
      <c r="AI68" s="178"/>
      <c r="AJ68" s="177"/>
      <c r="AK68" s="169"/>
      <c r="AL68" s="178"/>
      <c r="AM68" s="177"/>
      <c r="AN68" s="169"/>
      <c r="AO68" s="178"/>
      <c r="AP68" s="177"/>
      <c r="AQ68" s="169"/>
      <c r="AR68" s="178"/>
      <c r="AS68" s="177"/>
      <c r="AT68" s="169"/>
      <c r="AU68" s="178"/>
      <c r="AV68" s="177"/>
      <c r="AW68" s="169"/>
      <c r="AX68" s="178"/>
      <c r="AY68" s="177"/>
      <c r="AZ68" s="169"/>
      <c r="BA68" s="178"/>
      <c r="BB68" s="13"/>
      <c r="BC68" s="26"/>
      <c r="BD68" s="27">
        <f t="shared" si="4"/>
        <v>0</v>
      </c>
      <c r="BE68" s="13"/>
      <c r="BF68" s="26"/>
      <c r="BG68" s="27">
        <f t="shared" si="24"/>
        <v>0</v>
      </c>
      <c r="BH68" s="13"/>
      <c r="BI68" s="26">
        <f t="shared" si="31"/>
        <v>0</v>
      </c>
      <c r="BJ68" s="27">
        <f t="shared" si="25"/>
        <v>0</v>
      </c>
      <c r="BL68" s="43"/>
    </row>
    <row r="69" spans="1:64" outlineLevel="1" thickBot="1" x14ac:dyDescent="0.4">
      <c r="A69" s="13"/>
      <c r="B69" s="340" t="s">
        <v>568</v>
      </c>
      <c r="C69" s="328"/>
      <c r="D69" s="329"/>
      <c r="E69" s="328"/>
      <c r="F69" s="326"/>
      <c r="G69" s="303"/>
      <c r="H69" s="303"/>
      <c r="I69" s="308"/>
      <c r="J69" s="345"/>
      <c r="K69" s="312"/>
      <c r="L69" s="205">
        <f t="shared" si="30"/>
        <v>0</v>
      </c>
      <c r="M69" s="13"/>
      <c r="N69" s="177"/>
      <c r="O69" s="177"/>
      <c r="P69" s="177"/>
      <c r="Q69" s="395" t="str">
        <f t="shared" si="8"/>
        <v>ok</v>
      </c>
      <c r="R69" s="177"/>
      <c r="S69" s="169"/>
      <c r="T69" s="178"/>
      <c r="U69" s="177"/>
      <c r="V69" s="169"/>
      <c r="W69" s="178"/>
      <c r="X69" s="177"/>
      <c r="Y69" s="169"/>
      <c r="Z69" s="178"/>
      <c r="AA69" s="177"/>
      <c r="AB69" s="169"/>
      <c r="AC69" s="178"/>
      <c r="AD69" s="177"/>
      <c r="AE69" s="169"/>
      <c r="AF69" s="178"/>
      <c r="AG69" s="177"/>
      <c r="AH69" s="169"/>
      <c r="AI69" s="178"/>
      <c r="AJ69" s="177"/>
      <c r="AK69" s="169"/>
      <c r="AL69" s="178"/>
      <c r="AM69" s="177"/>
      <c r="AN69" s="169"/>
      <c r="AO69" s="178"/>
      <c r="AP69" s="177"/>
      <c r="AQ69" s="169"/>
      <c r="AR69" s="178"/>
      <c r="AS69" s="177"/>
      <c r="AT69" s="169"/>
      <c r="AU69" s="178"/>
      <c r="AV69" s="177"/>
      <c r="AW69" s="169"/>
      <c r="AX69" s="178"/>
      <c r="AY69" s="177"/>
      <c r="AZ69" s="169"/>
      <c r="BA69" s="178"/>
      <c r="BB69" s="13"/>
      <c r="BC69" s="26"/>
      <c r="BD69" s="27">
        <f t="shared" si="4"/>
        <v>0</v>
      </c>
      <c r="BE69" s="13"/>
      <c r="BF69" s="26"/>
      <c r="BG69" s="27">
        <f t="shared" si="24"/>
        <v>0</v>
      </c>
      <c r="BH69" s="13"/>
      <c r="BI69" s="26">
        <f t="shared" si="31"/>
        <v>0</v>
      </c>
      <c r="BJ69" s="27">
        <f t="shared" si="25"/>
        <v>0</v>
      </c>
      <c r="BL69" s="43"/>
    </row>
    <row r="70" spans="1:64" thickBot="1" x14ac:dyDescent="0.4">
      <c r="A70" s="13"/>
      <c r="B70" s="396" t="s">
        <v>310</v>
      </c>
      <c r="C70" s="397"/>
      <c r="D70" s="397"/>
      <c r="E70" s="397"/>
      <c r="F70" s="397"/>
      <c r="G70" s="397"/>
      <c r="H70" s="397"/>
      <c r="I70" s="397"/>
      <c r="J70" s="397"/>
      <c r="K70" s="397"/>
      <c r="L70" s="347">
        <f>SUM(L71:L80)</f>
        <v>0</v>
      </c>
      <c r="M70" s="13"/>
      <c r="N70" s="347">
        <f t="shared" ref="N70:P70" si="32">SUM(N71:N80)</f>
        <v>0</v>
      </c>
      <c r="O70" s="347">
        <f t="shared" si="32"/>
        <v>0</v>
      </c>
      <c r="P70" s="347">
        <f t="shared" si="32"/>
        <v>0</v>
      </c>
      <c r="Q70" s="395" t="str">
        <f t="shared" si="8"/>
        <v>ok</v>
      </c>
      <c r="R70" s="195">
        <f>SUM(R71:R73)</f>
        <v>0</v>
      </c>
      <c r="S70" s="167">
        <f t="shared" ref="S70:BA70" si="33">SUM(S71:S80)</f>
        <v>0</v>
      </c>
      <c r="T70" s="196">
        <f t="shared" si="33"/>
        <v>0</v>
      </c>
      <c r="U70" s="195">
        <f t="shared" si="33"/>
        <v>0</v>
      </c>
      <c r="V70" s="167">
        <f t="shared" si="33"/>
        <v>0</v>
      </c>
      <c r="W70" s="196">
        <f t="shared" si="33"/>
        <v>0</v>
      </c>
      <c r="X70" s="195">
        <f t="shared" si="33"/>
        <v>0</v>
      </c>
      <c r="Y70" s="167">
        <f t="shared" si="33"/>
        <v>0</v>
      </c>
      <c r="Z70" s="196">
        <f t="shared" si="33"/>
        <v>0</v>
      </c>
      <c r="AA70" s="195">
        <f t="shared" si="33"/>
        <v>0</v>
      </c>
      <c r="AB70" s="167">
        <f t="shared" si="33"/>
        <v>0</v>
      </c>
      <c r="AC70" s="196">
        <f t="shared" si="33"/>
        <v>0</v>
      </c>
      <c r="AD70" s="195">
        <f t="shared" si="33"/>
        <v>0</v>
      </c>
      <c r="AE70" s="167">
        <f t="shared" si="33"/>
        <v>0</v>
      </c>
      <c r="AF70" s="196">
        <f t="shared" si="33"/>
        <v>0</v>
      </c>
      <c r="AG70" s="195">
        <f t="shared" si="33"/>
        <v>0</v>
      </c>
      <c r="AH70" s="167">
        <f t="shared" si="33"/>
        <v>0</v>
      </c>
      <c r="AI70" s="196">
        <f t="shared" si="33"/>
        <v>0</v>
      </c>
      <c r="AJ70" s="195">
        <f t="shared" si="33"/>
        <v>0</v>
      </c>
      <c r="AK70" s="167">
        <f t="shared" si="33"/>
        <v>0</v>
      </c>
      <c r="AL70" s="196">
        <f t="shared" si="33"/>
        <v>0</v>
      </c>
      <c r="AM70" s="195">
        <f t="shared" si="33"/>
        <v>0</v>
      </c>
      <c r="AN70" s="167">
        <f t="shared" si="33"/>
        <v>0</v>
      </c>
      <c r="AO70" s="196">
        <f t="shared" si="33"/>
        <v>0</v>
      </c>
      <c r="AP70" s="195">
        <f t="shared" si="33"/>
        <v>0</v>
      </c>
      <c r="AQ70" s="167">
        <f t="shared" si="33"/>
        <v>0</v>
      </c>
      <c r="AR70" s="196">
        <f t="shared" si="33"/>
        <v>0</v>
      </c>
      <c r="AS70" s="195">
        <f t="shared" si="33"/>
        <v>0</v>
      </c>
      <c r="AT70" s="167">
        <f t="shared" si="33"/>
        <v>0</v>
      </c>
      <c r="AU70" s="196">
        <f t="shared" si="33"/>
        <v>0</v>
      </c>
      <c r="AV70" s="195">
        <f t="shared" si="33"/>
        <v>0</v>
      </c>
      <c r="AW70" s="167">
        <f t="shared" si="33"/>
        <v>0</v>
      </c>
      <c r="AX70" s="196">
        <f t="shared" si="33"/>
        <v>0</v>
      </c>
      <c r="AY70" s="195">
        <f t="shared" si="33"/>
        <v>0</v>
      </c>
      <c r="AZ70" s="167">
        <f t="shared" si="33"/>
        <v>0</v>
      </c>
      <c r="BA70" s="196">
        <f t="shared" si="33"/>
        <v>0</v>
      </c>
      <c r="BB70" s="13"/>
      <c r="BC70" s="28">
        <f>SUM(BC71:BC73)</f>
        <v>0</v>
      </c>
      <c r="BD70" s="29">
        <f t="shared" si="4"/>
        <v>0</v>
      </c>
      <c r="BE70" s="13"/>
      <c r="BF70" s="28">
        <f>SUM(BF71:BF80)</f>
        <v>0</v>
      </c>
      <c r="BG70" s="29">
        <f t="shared" si="24"/>
        <v>0</v>
      </c>
      <c r="BH70" s="13"/>
      <c r="BI70" s="28">
        <f>SUM(BI71:BI80)</f>
        <v>0</v>
      </c>
      <c r="BJ70" s="29">
        <f t="shared" si="25"/>
        <v>0</v>
      </c>
      <c r="BL70" s="40"/>
    </row>
    <row r="71" spans="1:64" ht="14.5" x14ac:dyDescent="0.35">
      <c r="A71" s="13"/>
      <c r="B71" s="340" t="s">
        <v>569</v>
      </c>
      <c r="C71" s="329"/>
      <c r="D71" s="329"/>
      <c r="E71" s="329"/>
      <c r="F71" s="325"/>
      <c r="G71" s="302"/>
      <c r="H71" s="302"/>
      <c r="I71" s="330"/>
      <c r="J71" s="346"/>
      <c r="K71" s="204"/>
      <c r="L71" s="205">
        <f t="shared" ref="L71:L80" si="34">F71*H71*J71*K71</f>
        <v>0</v>
      </c>
      <c r="M71" s="13"/>
      <c r="N71" s="177"/>
      <c r="O71" s="177"/>
      <c r="P71" s="177"/>
      <c r="Q71" s="395" t="str">
        <f t="shared" si="8"/>
        <v>ok</v>
      </c>
      <c r="R71" s="177"/>
      <c r="S71" s="169"/>
      <c r="T71" s="178"/>
      <c r="U71" s="177"/>
      <c r="V71" s="169"/>
      <c r="W71" s="178"/>
      <c r="X71" s="177"/>
      <c r="Y71" s="169"/>
      <c r="Z71" s="178"/>
      <c r="AA71" s="177"/>
      <c r="AB71" s="169"/>
      <c r="AC71" s="178"/>
      <c r="AD71" s="177"/>
      <c r="AE71" s="169"/>
      <c r="AF71" s="178"/>
      <c r="AG71" s="177"/>
      <c r="AH71" s="169"/>
      <c r="AI71" s="178"/>
      <c r="AJ71" s="177"/>
      <c r="AK71" s="169"/>
      <c r="AL71" s="178"/>
      <c r="AM71" s="177"/>
      <c r="AN71" s="169"/>
      <c r="AO71" s="178"/>
      <c r="AP71" s="177"/>
      <c r="AQ71" s="169"/>
      <c r="AR71" s="178"/>
      <c r="AS71" s="177"/>
      <c r="AT71" s="169"/>
      <c r="AU71" s="178"/>
      <c r="AV71" s="177"/>
      <c r="AW71" s="169"/>
      <c r="AX71" s="178"/>
      <c r="AY71" s="177"/>
      <c r="AZ71" s="169"/>
      <c r="BA71" s="178"/>
      <c r="BB71" s="13"/>
      <c r="BC71" s="26"/>
      <c r="BD71" s="27">
        <f t="shared" si="4"/>
        <v>0</v>
      </c>
      <c r="BE71" s="13"/>
      <c r="BF71" s="26"/>
      <c r="BG71" s="27">
        <f t="shared" si="24"/>
        <v>0</v>
      </c>
      <c r="BH71" s="13"/>
      <c r="BI71" s="26">
        <f t="shared" ref="BI71:BI80" si="35">BC71+BF71</f>
        <v>0</v>
      </c>
      <c r="BJ71" s="27">
        <f t="shared" si="25"/>
        <v>0</v>
      </c>
      <c r="BL71" s="152"/>
    </row>
    <row r="72" spans="1:64" ht="14.5" x14ac:dyDescent="0.35">
      <c r="A72" s="13"/>
      <c r="B72" s="340" t="s">
        <v>570</v>
      </c>
      <c r="C72" s="329"/>
      <c r="D72" s="329"/>
      <c r="E72" s="329"/>
      <c r="F72" s="325"/>
      <c r="G72" s="302"/>
      <c r="H72" s="302"/>
      <c r="I72" s="330"/>
      <c r="J72" s="346"/>
      <c r="K72" s="204"/>
      <c r="L72" s="205">
        <f t="shared" si="34"/>
        <v>0</v>
      </c>
      <c r="M72" s="13"/>
      <c r="N72" s="177"/>
      <c r="O72" s="177"/>
      <c r="P72" s="177"/>
      <c r="Q72" s="395" t="str">
        <f t="shared" si="8"/>
        <v>ok</v>
      </c>
      <c r="R72" s="177"/>
      <c r="S72" s="169"/>
      <c r="T72" s="178"/>
      <c r="U72" s="177"/>
      <c r="V72" s="169"/>
      <c r="W72" s="178"/>
      <c r="X72" s="177"/>
      <c r="Y72" s="169"/>
      <c r="Z72" s="178"/>
      <c r="AA72" s="177"/>
      <c r="AB72" s="169"/>
      <c r="AC72" s="178"/>
      <c r="AD72" s="177"/>
      <c r="AE72" s="169"/>
      <c r="AF72" s="178"/>
      <c r="AG72" s="177"/>
      <c r="AH72" s="169"/>
      <c r="AI72" s="178"/>
      <c r="AJ72" s="177"/>
      <c r="AK72" s="169"/>
      <c r="AL72" s="178"/>
      <c r="AM72" s="177"/>
      <c r="AN72" s="169"/>
      <c r="AO72" s="178"/>
      <c r="AP72" s="177"/>
      <c r="AQ72" s="169"/>
      <c r="AR72" s="178"/>
      <c r="AS72" s="177"/>
      <c r="AT72" s="169"/>
      <c r="AU72" s="178"/>
      <c r="AV72" s="177"/>
      <c r="AW72" s="169"/>
      <c r="AX72" s="178"/>
      <c r="AY72" s="177"/>
      <c r="AZ72" s="169"/>
      <c r="BA72" s="178"/>
      <c r="BB72" s="13"/>
      <c r="BC72" s="26"/>
      <c r="BD72" s="27">
        <f t="shared" si="4"/>
        <v>0</v>
      </c>
      <c r="BE72" s="13"/>
      <c r="BF72" s="26"/>
      <c r="BG72" s="27">
        <f t="shared" si="24"/>
        <v>0</v>
      </c>
      <c r="BH72" s="13"/>
      <c r="BI72" s="26">
        <f t="shared" si="35"/>
        <v>0</v>
      </c>
      <c r="BJ72" s="27">
        <f t="shared" si="25"/>
        <v>0</v>
      </c>
      <c r="BL72" s="152"/>
    </row>
    <row r="73" spans="1:64" ht="14.5" outlineLevel="1" x14ac:dyDescent="0.35">
      <c r="A73" s="13"/>
      <c r="B73" s="340" t="s">
        <v>571</v>
      </c>
      <c r="C73" s="267"/>
      <c r="D73" s="329"/>
      <c r="E73" s="267"/>
      <c r="F73" s="319"/>
      <c r="G73" s="23"/>
      <c r="H73" s="23"/>
      <c r="I73" s="55"/>
      <c r="J73" s="200"/>
      <c r="K73" s="24"/>
      <c r="L73" s="205">
        <f t="shared" si="34"/>
        <v>0</v>
      </c>
      <c r="M73" s="13"/>
      <c r="N73" s="177"/>
      <c r="O73" s="177"/>
      <c r="P73" s="177"/>
      <c r="Q73" s="395" t="str">
        <f t="shared" si="8"/>
        <v>ok</v>
      </c>
      <c r="R73" s="177"/>
      <c r="S73" s="169"/>
      <c r="T73" s="178"/>
      <c r="U73" s="177"/>
      <c r="V73" s="169"/>
      <c r="W73" s="178"/>
      <c r="X73" s="177"/>
      <c r="Y73" s="169"/>
      <c r="Z73" s="178"/>
      <c r="AA73" s="177"/>
      <c r="AB73" s="169"/>
      <c r="AC73" s="178"/>
      <c r="AD73" s="177"/>
      <c r="AE73" s="169"/>
      <c r="AF73" s="178"/>
      <c r="AG73" s="177"/>
      <c r="AH73" s="169"/>
      <c r="AI73" s="178"/>
      <c r="AJ73" s="177"/>
      <c r="AK73" s="169"/>
      <c r="AL73" s="178"/>
      <c r="AM73" s="177"/>
      <c r="AN73" s="169"/>
      <c r="AO73" s="178"/>
      <c r="AP73" s="177"/>
      <c r="AQ73" s="169"/>
      <c r="AR73" s="178"/>
      <c r="AS73" s="177"/>
      <c r="AT73" s="169"/>
      <c r="AU73" s="178"/>
      <c r="AV73" s="177"/>
      <c r="AW73" s="169"/>
      <c r="AX73" s="178"/>
      <c r="AY73" s="177"/>
      <c r="AZ73" s="169"/>
      <c r="BA73" s="178"/>
      <c r="BB73" s="13"/>
      <c r="BC73" s="26"/>
      <c r="BD73" s="27">
        <f t="shared" si="4"/>
        <v>0</v>
      </c>
      <c r="BE73" s="13"/>
      <c r="BF73" s="26"/>
      <c r="BG73" s="27">
        <f t="shared" si="24"/>
        <v>0</v>
      </c>
      <c r="BH73" s="13"/>
      <c r="BI73" s="26">
        <f t="shared" si="35"/>
        <v>0</v>
      </c>
      <c r="BJ73" s="27">
        <f t="shared" si="25"/>
        <v>0</v>
      </c>
      <c r="BL73" s="43"/>
    </row>
    <row r="74" spans="1:64" ht="14.5" outlineLevel="1" x14ac:dyDescent="0.35">
      <c r="A74" s="13"/>
      <c r="B74" s="340" t="s">
        <v>572</v>
      </c>
      <c r="C74" s="267"/>
      <c r="D74" s="329"/>
      <c r="E74" s="327"/>
      <c r="F74" s="323"/>
      <c r="G74" s="23"/>
      <c r="H74" s="30"/>
      <c r="I74" s="55"/>
      <c r="J74" s="201"/>
      <c r="K74" s="31"/>
      <c r="L74" s="205">
        <f t="shared" si="34"/>
        <v>0</v>
      </c>
      <c r="M74" s="38"/>
      <c r="N74" s="179"/>
      <c r="O74" s="179"/>
      <c r="P74" s="179"/>
      <c r="Q74" s="395" t="str">
        <f t="shared" si="8"/>
        <v>ok</v>
      </c>
      <c r="R74" s="179"/>
      <c r="S74" s="169"/>
      <c r="T74" s="178"/>
      <c r="U74" s="179"/>
      <c r="V74" s="169"/>
      <c r="W74" s="178"/>
      <c r="X74" s="179"/>
      <c r="Y74" s="169"/>
      <c r="Z74" s="178"/>
      <c r="AA74" s="179"/>
      <c r="AB74" s="169"/>
      <c r="AC74" s="178"/>
      <c r="AD74" s="179"/>
      <c r="AE74" s="169"/>
      <c r="AF74" s="178"/>
      <c r="AG74" s="179"/>
      <c r="AH74" s="169"/>
      <c r="AI74" s="178"/>
      <c r="AJ74" s="179"/>
      <c r="AK74" s="169"/>
      <c r="AL74" s="178"/>
      <c r="AM74" s="179"/>
      <c r="AN74" s="169"/>
      <c r="AO74" s="178"/>
      <c r="AP74" s="179"/>
      <c r="AQ74" s="169"/>
      <c r="AR74" s="178"/>
      <c r="AS74" s="179"/>
      <c r="AT74" s="169"/>
      <c r="AU74" s="178"/>
      <c r="AV74" s="179"/>
      <c r="AW74" s="169"/>
      <c r="AX74" s="178"/>
      <c r="AY74" s="179"/>
      <c r="AZ74" s="169"/>
      <c r="BA74" s="178"/>
      <c r="BB74" s="13"/>
      <c r="BC74" s="26"/>
      <c r="BD74" s="27">
        <f t="shared" si="4"/>
        <v>0</v>
      </c>
      <c r="BE74" s="13"/>
      <c r="BF74" s="26"/>
      <c r="BG74" s="27">
        <f t="shared" si="24"/>
        <v>0</v>
      </c>
      <c r="BH74" s="13"/>
      <c r="BI74" s="26">
        <f t="shared" si="35"/>
        <v>0</v>
      </c>
      <c r="BJ74" s="27">
        <f t="shared" si="25"/>
        <v>0</v>
      </c>
      <c r="BL74" s="41"/>
    </row>
    <row r="75" spans="1:64" ht="14.5" outlineLevel="1" x14ac:dyDescent="0.35">
      <c r="A75" s="13"/>
      <c r="B75" s="340" t="s">
        <v>573</v>
      </c>
      <c r="C75" s="267"/>
      <c r="D75" s="329"/>
      <c r="E75" s="327"/>
      <c r="F75" s="323"/>
      <c r="G75" s="23"/>
      <c r="H75" s="30"/>
      <c r="I75" s="55"/>
      <c r="J75" s="201"/>
      <c r="K75" s="31"/>
      <c r="L75" s="205">
        <f t="shared" si="34"/>
        <v>0</v>
      </c>
      <c r="M75" s="153"/>
      <c r="N75" s="179"/>
      <c r="O75" s="179"/>
      <c r="P75" s="179"/>
      <c r="Q75" s="395" t="str">
        <f t="shared" si="8"/>
        <v>ok</v>
      </c>
      <c r="R75" s="179"/>
      <c r="S75" s="169"/>
      <c r="T75" s="178"/>
      <c r="U75" s="179"/>
      <c r="V75" s="169"/>
      <c r="W75" s="178"/>
      <c r="X75" s="179"/>
      <c r="Y75" s="169"/>
      <c r="Z75" s="178"/>
      <c r="AA75" s="179"/>
      <c r="AB75" s="169"/>
      <c r="AC75" s="178"/>
      <c r="AD75" s="179"/>
      <c r="AE75" s="169"/>
      <c r="AF75" s="178"/>
      <c r="AG75" s="179"/>
      <c r="AH75" s="169"/>
      <c r="AI75" s="178"/>
      <c r="AJ75" s="179"/>
      <c r="AK75" s="169"/>
      <c r="AL75" s="178"/>
      <c r="AM75" s="179"/>
      <c r="AN75" s="169"/>
      <c r="AO75" s="178"/>
      <c r="AP75" s="179"/>
      <c r="AQ75" s="169"/>
      <c r="AR75" s="178"/>
      <c r="AS75" s="179"/>
      <c r="AT75" s="169"/>
      <c r="AU75" s="178"/>
      <c r="AV75" s="179"/>
      <c r="AW75" s="169"/>
      <c r="AX75" s="178"/>
      <c r="AY75" s="179"/>
      <c r="AZ75" s="169"/>
      <c r="BA75" s="178"/>
      <c r="BB75" s="13"/>
      <c r="BC75" s="26"/>
      <c r="BD75" s="27">
        <f t="shared" si="4"/>
        <v>0</v>
      </c>
      <c r="BE75" s="13"/>
      <c r="BF75" s="26"/>
      <c r="BG75" s="27">
        <f t="shared" si="24"/>
        <v>0</v>
      </c>
      <c r="BH75" s="13"/>
      <c r="BI75" s="26">
        <f t="shared" si="35"/>
        <v>0</v>
      </c>
      <c r="BJ75" s="27">
        <f t="shared" si="25"/>
        <v>0</v>
      </c>
      <c r="BL75" s="42"/>
    </row>
    <row r="76" spans="1:64" ht="14.5" outlineLevel="1" x14ac:dyDescent="0.35">
      <c r="A76" s="13"/>
      <c r="B76" s="340" t="s">
        <v>574</v>
      </c>
      <c r="C76" s="267"/>
      <c r="D76" s="329"/>
      <c r="E76" s="327"/>
      <c r="F76" s="323"/>
      <c r="G76" s="23"/>
      <c r="H76" s="30"/>
      <c r="I76" s="55"/>
      <c r="J76" s="201"/>
      <c r="K76" s="31"/>
      <c r="L76" s="205">
        <f t="shared" si="34"/>
        <v>0</v>
      </c>
      <c r="M76" s="38"/>
      <c r="N76" s="179"/>
      <c r="O76" s="179"/>
      <c r="P76" s="179"/>
      <c r="Q76" s="395" t="str">
        <f t="shared" si="8"/>
        <v>ok</v>
      </c>
      <c r="R76" s="179"/>
      <c r="S76" s="169"/>
      <c r="T76" s="178"/>
      <c r="U76" s="179"/>
      <c r="V76" s="169"/>
      <c r="W76" s="178"/>
      <c r="X76" s="179"/>
      <c r="Y76" s="169"/>
      <c r="Z76" s="178"/>
      <c r="AA76" s="179"/>
      <c r="AB76" s="169"/>
      <c r="AC76" s="178"/>
      <c r="AD76" s="179"/>
      <c r="AE76" s="169"/>
      <c r="AF76" s="178"/>
      <c r="AG76" s="179"/>
      <c r="AH76" s="169"/>
      <c r="AI76" s="178"/>
      <c r="AJ76" s="179"/>
      <c r="AK76" s="169"/>
      <c r="AL76" s="178"/>
      <c r="AM76" s="179"/>
      <c r="AN76" s="169"/>
      <c r="AO76" s="178"/>
      <c r="AP76" s="179"/>
      <c r="AQ76" s="169"/>
      <c r="AR76" s="178"/>
      <c r="AS76" s="179"/>
      <c r="AT76" s="169"/>
      <c r="AU76" s="178"/>
      <c r="AV76" s="179"/>
      <c r="AW76" s="169"/>
      <c r="AX76" s="178"/>
      <c r="AY76" s="179"/>
      <c r="AZ76" s="169"/>
      <c r="BA76" s="178"/>
      <c r="BB76" s="13"/>
      <c r="BC76" s="26"/>
      <c r="BD76" s="27">
        <f t="shared" si="4"/>
        <v>0</v>
      </c>
      <c r="BE76" s="13"/>
      <c r="BF76" s="26"/>
      <c r="BG76" s="27">
        <f t="shared" si="24"/>
        <v>0</v>
      </c>
      <c r="BH76" s="13"/>
      <c r="BI76" s="26">
        <f t="shared" si="35"/>
        <v>0</v>
      </c>
      <c r="BJ76" s="27">
        <f t="shared" si="25"/>
        <v>0</v>
      </c>
      <c r="BL76" s="41"/>
    </row>
    <row r="77" spans="1:64" ht="14.5" outlineLevel="1" x14ac:dyDescent="0.35">
      <c r="A77" s="13"/>
      <c r="B77" s="340" t="s">
        <v>575</v>
      </c>
      <c r="C77" s="267"/>
      <c r="D77" s="329"/>
      <c r="E77" s="327"/>
      <c r="F77" s="323"/>
      <c r="G77" s="23"/>
      <c r="H77" s="30"/>
      <c r="I77" s="55"/>
      <c r="J77" s="201"/>
      <c r="K77" s="31"/>
      <c r="L77" s="205">
        <f t="shared" si="34"/>
        <v>0</v>
      </c>
      <c r="M77" s="13"/>
      <c r="N77" s="179"/>
      <c r="O77" s="179"/>
      <c r="P77" s="179"/>
      <c r="Q77" s="395" t="str">
        <f t="shared" si="8"/>
        <v>ok</v>
      </c>
      <c r="R77" s="179"/>
      <c r="S77" s="169"/>
      <c r="T77" s="178"/>
      <c r="U77" s="179"/>
      <c r="V77" s="169"/>
      <c r="W77" s="178"/>
      <c r="X77" s="179"/>
      <c r="Y77" s="169"/>
      <c r="Z77" s="178"/>
      <c r="AA77" s="179"/>
      <c r="AB77" s="169"/>
      <c r="AC77" s="178"/>
      <c r="AD77" s="179"/>
      <c r="AE77" s="169"/>
      <c r="AF77" s="178"/>
      <c r="AG77" s="179"/>
      <c r="AH77" s="169"/>
      <c r="AI77" s="178"/>
      <c r="AJ77" s="179"/>
      <c r="AK77" s="169"/>
      <c r="AL77" s="178"/>
      <c r="AM77" s="179"/>
      <c r="AN77" s="169"/>
      <c r="AO77" s="178"/>
      <c r="AP77" s="179"/>
      <c r="AQ77" s="169"/>
      <c r="AR77" s="178"/>
      <c r="AS77" s="179"/>
      <c r="AT77" s="169"/>
      <c r="AU77" s="178"/>
      <c r="AV77" s="179"/>
      <c r="AW77" s="169"/>
      <c r="AX77" s="178"/>
      <c r="AY77" s="179"/>
      <c r="AZ77" s="169"/>
      <c r="BA77" s="178"/>
      <c r="BB77" s="13"/>
      <c r="BC77" s="26"/>
      <c r="BD77" s="27">
        <f t="shared" ref="BD77:BD124" si="36">IFERROR(BC77/L77,0)</f>
        <v>0</v>
      </c>
      <c r="BE77" s="13"/>
      <c r="BF77" s="26"/>
      <c r="BG77" s="27">
        <f t="shared" si="24"/>
        <v>0</v>
      </c>
      <c r="BH77" s="13"/>
      <c r="BI77" s="26">
        <f t="shared" si="35"/>
        <v>0</v>
      </c>
      <c r="BJ77" s="27">
        <f t="shared" si="25"/>
        <v>0</v>
      </c>
      <c r="BL77" s="42"/>
    </row>
    <row r="78" spans="1:64" ht="14.5" outlineLevel="1" x14ac:dyDescent="0.35">
      <c r="A78" s="13"/>
      <c r="B78" s="340" t="s">
        <v>576</v>
      </c>
      <c r="C78" s="267"/>
      <c r="D78" s="329"/>
      <c r="E78" s="327"/>
      <c r="F78" s="323"/>
      <c r="G78" s="23"/>
      <c r="H78" s="30"/>
      <c r="I78" s="55"/>
      <c r="J78" s="201"/>
      <c r="K78" s="31"/>
      <c r="L78" s="205">
        <f t="shared" si="34"/>
        <v>0</v>
      </c>
      <c r="M78" s="13"/>
      <c r="N78" s="179"/>
      <c r="O78" s="179"/>
      <c r="P78" s="179"/>
      <c r="Q78" s="395" t="str">
        <f t="shared" ref="Q78:Q124" si="37">IF((N78+O78+P78)=L78,"ok","Corriger la division")</f>
        <v>ok</v>
      </c>
      <c r="R78" s="179"/>
      <c r="S78" s="169"/>
      <c r="T78" s="178"/>
      <c r="U78" s="179"/>
      <c r="V78" s="169"/>
      <c r="W78" s="178"/>
      <c r="X78" s="179"/>
      <c r="Y78" s="169"/>
      <c r="Z78" s="178"/>
      <c r="AA78" s="179"/>
      <c r="AB78" s="169"/>
      <c r="AC78" s="178"/>
      <c r="AD78" s="179"/>
      <c r="AE78" s="169"/>
      <c r="AF78" s="178"/>
      <c r="AG78" s="179"/>
      <c r="AH78" s="169"/>
      <c r="AI78" s="178"/>
      <c r="AJ78" s="179"/>
      <c r="AK78" s="169"/>
      <c r="AL78" s="178"/>
      <c r="AM78" s="179"/>
      <c r="AN78" s="169"/>
      <c r="AO78" s="178"/>
      <c r="AP78" s="179"/>
      <c r="AQ78" s="169"/>
      <c r="AR78" s="178"/>
      <c r="AS78" s="179"/>
      <c r="AT78" s="169"/>
      <c r="AU78" s="178"/>
      <c r="AV78" s="179"/>
      <c r="AW78" s="169"/>
      <c r="AX78" s="178"/>
      <c r="AY78" s="179"/>
      <c r="AZ78" s="169"/>
      <c r="BA78" s="178"/>
      <c r="BB78" s="13"/>
      <c r="BC78" s="26"/>
      <c r="BD78" s="27">
        <f t="shared" si="36"/>
        <v>0</v>
      </c>
      <c r="BE78" s="13"/>
      <c r="BF78" s="26"/>
      <c r="BG78" s="27">
        <f t="shared" si="24"/>
        <v>0</v>
      </c>
      <c r="BH78" s="13"/>
      <c r="BI78" s="26">
        <f t="shared" si="35"/>
        <v>0</v>
      </c>
      <c r="BJ78" s="27">
        <f t="shared" si="25"/>
        <v>0</v>
      </c>
      <c r="BL78" s="42"/>
    </row>
    <row r="79" spans="1:64" ht="14.5" outlineLevel="1" x14ac:dyDescent="0.35">
      <c r="A79" s="13"/>
      <c r="B79" s="340" t="s">
        <v>577</v>
      </c>
      <c r="C79" s="267"/>
      <c r="D79" s="329"/>
      <c r="E79" s="327"/>
      <c r="F79" s="323"/>
      <c r="G79" s="23"/>
      <c r="H79" s="30"/>
      <c r="I79" s="55"/>
      <c r="J79" s="201"/>
      <c r="K79" s="31"/>
      <c r="L79" s="205">
        <f t="shared" si="34"/>
        <v>0</v>
      </c>
      <c r="M79" s="13"/>
      <c r="N79" s="179"/>
      <c r="O79" s="179"/>
      <c r="P79" s="179"/>
      <c r="Q79" s="395" t="str">
        <f t="shared" si="37"/>
        <v>ok</v>
      </c>
      <c r="R79" s="179"/>
      <c r="S79" s="169"/>
      <c r="T79" s="178"/>
      <c r="U79" s="179"/>
      <c r="V79" s="169"/>
      <c r="W79" s="178"/>
      <c r="X79" s="179"/>
      <c r="Y79" s="169"/>
      <c r="Z79" s="178"/>
      <c r="AA79" s="179"/>
      <c r="AB79" s="169"/>
      <c r="AC79" s="178"/>
      <c r="AD79" s="179"/>
      <c r="AE79" s="169"/>
      <c r="AF79" s="178"/>
      <c r="AG79" s="179"/>
      <c r="AH79" s="169"/>
      <c r="AI79" s="178"/>
      <c r="AJ79" s="179"/>
      <c r="AK79" s="169"/>
      <c r="AL79" s="178"/>
      <c r="AM79" s="179"/>
      <c r="AN79" s="169"/>
      <c r="AO79" s="178"/>
      <c r="AP79" s="179"/>
      <c r="AQ79" s="169"/>
      <c r="AR79" s="178"/>
      <c r="AS79" s="179"/>
      <c r="AT79" s="169"/>
      <c r="AU79" s="178"/>
      <c r="AV79" s="179"/>
      <c r="AW79" s="169"/>
      <c r="AX79" s="178"/>
      <c r="AY79" s="179"/>
      <c r="AZ79" s="169"/>
      <c r="BA79" s="178"/>
      <c r="BB79" s="13"/>
      <c r="BC79" s="26"/>
      <c r="BD79" s="27">
        <f t="shared" si="36"/>
        <v>0</v>
      </c>
      <c r="BE79" s="13"/>
      <c r="BF79" s="26"/>
      <c r="BG79" s="27">
        <f t="shared" si="24"/>
        <v>0</v>
      </c>
      <c r="BH79" s="13"/>
      <c r="BI79" s="26">
        <f t="shared" si="35"/>
        <v>0</v>
      </c>
      <c r="BJ79" s="27">
        <f t="shared" si="25"/>
        <v>0</v>
      </c>
      <c r="BL79" s="41"/>
    </row>
    <row r="80" spans="1:64" outlineLevel="1" thickBot="1" x14ac:dyDescent="0.4">
      <c r="A80" s="13"/>
      <c r="B80" s="340" t="s">
        <v>578</v>
      </c>
      <c r="C80" s="328"/>
      <c r="D80" s="329"/>
      <c r="E80" s="333"/>
      <c r="F80" s="324"/>
      <c r="G80" s="303"/>
      <c r="H80" s="307"/>
      <c r="I80" s="308"/>
      <c r="J80" s="309"/>
      <c r="K80" s="310"/>
      <c r="L80" s="205">
        <f t="shared" si="34"/>
        <v>0</v>
      </c>
      <c r="M80" s="13"/>
      <c r="N80" s="179"/>
      <c r="O80" s="179"/>
      <c r="P80" s="179"/>
      <c r="Q80" s="395" t="str">
        <f t="shared" si="37"/>
        <v>ok</v>
      </c>
      <c r="R80" s="179"/>
      <c r="S80" s="169"/>
      <c r="T80" s="178"/>
      <c r="U80" s="179"/>
      <c r="V80" s="169"/>
      <c r="W80" s="178"/>
      <c r="X80" s="179"/>
      <c r="Y80" s="169"/>
      <c r="Z80" s="178"/>
      <c r="AA80" s="179"/>
      <c r="AB80" s="169"/>
      <c r="AC80" s="178"/>
      <c r="AD80" s="179"/>
      <c r="AE80" s="169"/>
      <c r="AF80" s="178"/>
      <c r="AG80" s="179"/>
      <c r="AH80" s="169"/>
      <c r="AI80" s="178"/>
      <c r="AJ80" s="179"/>
      <c r="AK80" s="169"/>
      <c r="AL80" s="178"/>
      <c r="AM80" s="179"/>
      <c r="AN80" s="169"/>
      <c r="AO80" s="178"/>
      <c r="AP80" s="179"/>
      <c r="AQ80" s="169"/>
      <c r="AR80" s="178"/>
      <c r="AS80" s="179"/>
      <c r="AT80" s="169"/>
      <c r="AU80" s="178"/>
      <c r="AV80" s="179"/>
      <c r="AW80" s="169"/>
      <c r="AX80" s="178"/>
      <c r="AY80" s="179"/>
      <c r="AZ80" s="169"/>
      <c r="BA80" s="178"/>
      <c r="BB80" s="13"/>
      <c r="BC80" s="26"/>
      <c r="BD80" s="27">
        <f t="shared" si="36"/>
        <v>0</v>
      </c>
      <c r="BE80" s="13"/>
      <c r="BF80" s="26"/>
      <c r="BG80" s="27">
        <f t="shared" si="24"/>
        <v>0</v>
      </c>
      <c r="BH80" s="13"/>
      <c r="BI80" s="26">
        <f t="shared" si="35"/>
        <v>0</v>
      </c>
      <c r="BJ80" s="27">
        <f t="shared" si="25"/>
        <v>0</v>
      </c>
      <c r="BL80" s="42"/>
    </row>
    <row r="81" spans="1:64" ht="15" customHeight="1" thickBot="1" x14ac:dyDescent="0.4">
      <c r="A81" s="13"/>
      <c r="B81" s="388" t="s">
        <v>311</v>
      </c>
      <c r="C81" s="387"/>
      <c r="D81" s="387"/>
      <c r="E81" s="387"/>
      <c r="F81" s="387"/>
      <c r="G81" s="387"/>
      <c r="H81" s="387"/>
      <c r="I81" s="387"/>
      <c r="J81" s="387"/>
      <c r="K81" s="387"/>
      <c r="L81" s="348">
        <f>SUM(L82:L91)</f>
        <v>0</v>
      </c>
      <c r="M81" s="20"/>
      <c r="N81" s="348">
        <f t="shared" ref="N81:P81" si="38">SUM(N82:N91)</f>
        <v>0</v>
      </c>
      <c r="O81" s="348">
        <f t="shared" si="38"/>
        <v>0</v>
      </c>
      <c r="P81" s="348">
        <f t="shared" si="38"/>
        <v>0</v>
      </c>
      <c r="Q81" s="395" t="str">
        <f t="shared" si="37"/>
        <v>ok</v>
      </c>
      <c r="R81" s="175">
        <f t="shared" ref="R81:BA81" si="39">SUM(R82:R91)</f>
        <v>0</v>
      </c>
      <c r="S81" s="166">
        <f t="shared" si="39"/>
        <v>0</v>
      </c>
      <c r="T81" s="176">
        <f t="shared" si="39"/>
        <v>0</v>
      </c>
      <c r="U81" s="175">
        <f t="shared" si="39"/>
        <v>0</v>
      </c>
      <c r="V81" s="166">
        <f t="shared" si="39"/>
        <v>0</v>
      </c>
      <c r="W81" s="176">
        <f t="shared" si="39"/>
        <v>0</v>
      </c>
      <c r="X81" s="175">
        <f t="shared" si="39"/>
        <v>0</v>
      </c>
      <c r="Y81" s="166">
        <f t="shared" si="39"/>
        <v>0</v>
      </c>
      <c r="Z81" s="176">
        <f t="shared" si="39"/>
        <v>0</v>
      </c>
      <c r="AA81" s="175">
        <f t="shared" si="39"/>
        <v>0</v>
      </c>
      <c r="AB81" s="166">
        <f t="shared" si="39"/>
        <v>0</v>
      </c>
      <c r="AC81" s="176">
        <f t="shared" si="39"/>
        <v>0</v>
      </c>
      <c r="AD81" s="175">
        <f t="shared" si="39"/>
        <v>0</v>
      </c>
      <c r="AE81" s="166">
        <f t="shared" si="39"/>
        <v>0</v>
      </c>
      <c r="AF81" s="176">
        <f t="shared" si="39"/>
        <v>0</v>
      </c>
      <c r="AG81" s="175">
        <f t="shared" si="39"/>
        <v>0</v>
      </c>
      <c r="AH81" s="166">
        <f t="shared" si="39"/>
        <v>0</v>
      </c>
      <c r="AI81" s="176">
        <f t="shared" si="39"/>
        <v>0</v>
      </c>
      <c r="AJ81" s="175">
        <f t="shared" si="39"/>
        <v>0</v>
      </c>
      <c r="AK81" s="166">
        <f t="shared" si="39"/>
        <v>0</v>
      </c>
      <c r="AL81" s="176">
        <f t="shared" si="39"/>
        <v>0</v>
      </c>
      <c r="AM81" s="175">
        <f t="shared" si="39"/>
        <v>0</v>
      </c>
      <c r="AN81" s="166">
        <f t="shared" si="39"/>
        <v>0</v>
      </c>
      <c r="AO81" s="176">
        <f t="shared" si="39"/>
        <v>0</v>
      </c>
      <c r="AP81" s="175">
        <f t="shared" si="39"/>
        <v>0</v>
      </c>
      <c r="AQ81" s="166">
        <f t="shared" si="39"/>
        <v>0</v>
      </c>
      <c r="AR81" s="176">
        <f t="shared" si="39"/>
        <v>0</v>
      </c>
      <c r="AS81" s="175">
        <f t="shared" si="39"/>
        <v>0</v>
      </c>
      <c r="AT81" s="166">
        <f t="shared" si="39"/>
        <v>0</v>
      </c>
      <c r="AU81" s="176">
        <f t="shared" si="39"/>
        <v>0</v>
      </c>
      <c r="AV81" s="175">
        <f t="shared" si="39"/>
        <v>0</v>
      </c>
      <c r="AW81" s="166">
        <f t="shared" si="39"/>
        <v>0</v>
      </c>
      <c r="AX81" s="176">
        <f t="shared" si="39"/>
        <v>0</v>
      </c>
      <c r="AY81" s="175">
        <f t="shared" si="39"/>
        <v>0</v>
      </c>
      <c r="AZ81" s="166">
        <f t="shared" si="39"/>
        <v>0</v>
      </c>
      <c r="BA81" s="176">
        <f t="shared" si="39"/>
        <v>0</v>
      </c>
      <c r="BB81" s="13"/>
      <c r="BC81" s="21">
        <f>SUM(BC82:BC91)</f>
        <v>0</v>
      </c>
      <c r="BD81" s="22">
        <f t="shared" si="36"/>
        <v>0</v>
      </c>
      <c r="BE81" s="13"/>
      <c r="BF81" s="21">
        <f>SUM(BF82:BF91)</f>
        <v>0</v>
      </c>
      <c r="BG81" s="22">
        <f>IFERROR(BF81/L81,0)</f>
        <v>0</v>
      </c>
      <c r="BH81" s="13"/>
      <c r="BI81" s="21">
        <f>SUM(BI82:BI91)</f>
        <v>0</v>
      </c>
      <c r="BJ81" s="22">
        <f>IFERROR(BI81/L81,0)</f>
        <v>0</v>
      </c>
      <c r="BL81" s="40"/>
    </row>
    <row r="82" spans="1:64" ht="14.5" x14ac:dyDescent="0.35">
      <c r="A82" s="13"/>
      <c r="B82" s="340" t="s">
        <v>579</v>
      </c>
      <c r="C82" s="329"/>
      <c r="D82" s="329"/>
      <c r="E82" s="329"/>
      <c r="F82" s="325"/>
      <c r="G82" s="302"/>
      <c r="H82" s="30"/>
      <c r="I82" s="302"/>
      <c r="J82" s="201"/>
      <c r="K82" s="204"/>
      <c r="L82" s="205">
        <f t="shared" ref="L82:L91" si="40">F82*H82*J82*K82</f>
        <v>0</v>
      </c>
      <c r="M82" s="38"/>
      <c r="N82" s="177"/>
      <c r="O82" s="177"/>
      <c r="P82" s="177"/>
      <c r="Q82" s="395" t="str">
        <f t="shared" si="37"/>
        <v>ok</v>
      </c>
      <c r="R82" s="177"/>
      <c r="S82" s="169"/>
      <c r="T82" s="178"/>
      <c r="U82" s="177"/>
      <c r="V82" s="169"/>
      <c r="W82" s="178"/>
      <c r="X82" s="177"/>
      <c r="Y82" s="169"/>
      <c r="Z82" s="178"/>
      <c r="AA82" s="177"/>
      <c r="AB82" s="169"/>
      <c r="AC82" s="178"/>
      <c r="AD82" s="177"/>
      <c r="AE82" s="169"/>
      <c r="AF82" s="178"/>
      <c r="AG82" s="177"/>
      <c r="AH82" s="169"/>
      <c r="AI82" s="178"/>
      <c r="AJ82" s="177"/>
      <c r="AK82" s="169"/>
      <c r="AL82" s="178"/>
      <c r="AM82" s="177"/>
      <c r="AN82" s="169"/>
      <c r="AO82" s="178"/>
      <c r="AP82" s="177"/>
      <c r="AQ82" s="169"/>
      <c r="AR82" s="178"/>
      <c r="AS82" s="177"/>
      <c r="AT82" s="169"/>
      <c r="AU82" s="178"/>
      <c r="AV82" s="177"/>
      <c r="AW82" s="169"/>
      <c r="AX82" s="178"/>
      <c r="AY82" s="177"/>
      <c r="AZ82" s="169"/>
      <c r="BA82" s="178"/>
      <c r="BB82" s="13"/>
      <c r="BC82" s="26"/>
      <c r="BD82" s="27">
        <f t="shared" si="36"/>
        <v>0</v>
      </c>
      <c r="BE82" s="13"/>
      <c r="BF82" s="26"/>
      <c r="BG82" s="27">
        <f t="shared" ref="BG82:BG91" si="41">IFERROR(BF82/L82,0)</f>
        <v>0</v>
      </c>
      <c r="BH82" s="13"/>
      <c r="BI82" s="26">
        <f t="shared" ref="BI82:BI91" si="42">BC82+BF82</f>
        <v>0</v>
      </c>
      <c r="BJ82" s="27">
        <f t="shared" ref="BJ82:BJ91" si="43">IFERROR(BI82/L82,0)</f>
        <v>0</v>
      </c>
      <c r="BL82" s="43"/>
    </row>
    <row r="83" spans="1:64" ht="14.5" x14ac:dyDescent="0.35">
      <c r="A83" s="13"/>
      <c r="B83" s="340" t="s">
        <v>580</v>
      </c>
      <c r="C83" s="328"/>
      <c r="D83" s="329"/>
      <c r="E83" s="328"/>
      <c r="F83" s="326"/>
      <c r="G83" s="303"/>
      <c r="H83" s="307"/>
      <c r="I83" s="303"/>
      <c r="J83" s="309"/>
      <c r="K83" s="305"/>
      <c r="L83" s="205">
        <f t="shared" si="40"/>
        <v>0</v>
      </c>
      <c r="M83" s="13"/>
      <c r="N83" s="177"/>
      <c r="O83" s="177"/>
      <c r="P83" s="177"/>
      <c r="Q83" s="395" t="str">
        <f t="shared" si="37"/>
        <v>ok</v>
      </c>
      <c r="R83" s="177"/>
      <c r="S83" s="169"/>
      <c r="T83" s="178"/>
      <c r="U83" s="177"/>
      <c r="V83" s="169"/>
      <c r="W83" s="178"/>
      <c r="X83" s="177"/>
      <c r="Y83" s="169"/>
      <c r="Z83" s="178"/>
      <c r="AA83" s="177"/>
      <c r="AB83" s="169"/>
      <c r="AC83" s="178"/>
      <c r="AD83" s="177"/>
      <c r="AE83" s="169"/>
      <c r="AF83" s="178"/>
      <c r="AG83" s="177"/>
      <c r="AH83" s="169"/>
      <c r="AI83" s="178"/>
      <c r="AJ83" s="177"/>
      <c r="AK83" s="169"/>
      <c r="AL83" s="178"/>
      <c r="AM83" s="177"/>
      <c r="AN83" s="169"/>
      <c r="AO83" s="178"/>
      <c r="AP83" s="177"/>
      <c r="AQ83" s="169"/>
      <c r="AR83" s="178"/>
      <c r="AS83" s="177"/>
      <c r="AT83" s="169"/>
      <c r="AU83" s="178"/>
      <c r="AV83" s="177"/>
      <c r="AW83" s="169"/>
      <c r="AX83" s="178"/>
      <c r="AY83" s="177"/>
      <c r="AZ83" s="169"/>
      <c r="BA83" s="178"/>
      <c r="BB83" s="13"/>
      <c r="BC83" s="26"/>
      <c r="BD83" s="27">
        <f t="shared" si="36"/>
        <v>0</v>
      </c>
      <c r="BE83" s="13"/>
      <c r="BF83" s="26"/>
      <c r="BG83" s="27">
        <f t="shared" si="41"/>
        <v>0</v>
      </c>
      <c r="BH83" s="13"/>
      <c r="BI83" s="26">
        <f t="shared" si="42"/>
        <v>0</v>
      </c>
      <c r="BJ83" s="27">
        <f t="shared" si="43"/>
        <v>0</v>
      </c>
      <c r="BL83" s="57"/>
    </row>
    <row r="84" spans="1:64" ht="14.5" outlineLevel="1" x14ac:dyDescent="0.35">
      <c r="A84" s="13"/>
      <c r="B84" s="340" t="s">
        <v>581</v>
      </c>
      <c r="C84" s="334"/>
      <c r="D84" s="329"/>
      <c r="E84" s="334"/>
      <c r="F84" s="335"/>
      <c r="G84" s="336"/>
      <c r="H84" s="337"/>
      <c r="I84" s="336"/>
      <c r="J84" s="338"/>
      <c r="K84" s="339"/>
      <c r="L84" s="205">
        <f t="shared" si="40"/>
        <v>0</v>
      </c>
      <c r="M84" s="13"/>
      <c r="N84" s="177"/>
      <c r="O84" s="177"/>
      <c r="P84" s="177"/>
      <c r="Q84" s="395" t="str">
        <f t="shared" si="37"/>
        <v>ok</v>
      </c>
      <c r="R84" s="177"/>
      <c r="S84" s="169"/>
      <c r="T84" s="178"/>
      <c r="U84" s="177"/>
      <c r="V84" s="169"/>
      <c r="W84" s="178"/>
      <c r="X84" s="177"/>
      <c r="Y84" s="169"/>
      <c r="Z84" s="178"/>
      <c r="AA84" s="177"/>
      <c r="AB84" s="169"/>
      <c r="AC84" s="178"/>
      <c r="AD84" s="177"/>
      <c r="AE84" s="169"/>
      <c r="AF84" s="178"/>
      <c r="AG84" s="177"/>
      <c r="AH84" s="169"/>
      <c r="AI84" s="178"/>
      <c r="AJ84" s="177"/>
      <c r="AK84" s="169"/>
      <c r="AL84" s="178"/>
      <c r="AM84" s="177"/>
      <c r="AN84" s="169"/>
      <c r="AO84" s="178"/>
      <c r="AP84" s="177"/>
      <c r="AQ84" s="169"/>
      <c r="AR84" s="178"/>
      <c r="AS84" s="177"/>
      <c r="AT84" s="169"/>
      <c r="AU84" s="178"/>
      <c r="AV84" s="177"/>
      <c r="AW84" s="169"/>
      <c r="AX84" s="178"/>
      <c r="AY84" s="177"/>
      <c r="AZ84" s="169"/>
      <c r="BA84" s="178"/>
      <c r="BB84" s="13"/>
      <c r="BC84" s="26"/>
      <c r="BD84" s="27">
        <f t="shared" si="36"/>
        <v>0</v>
      </c>
      <c r="BE84" s="13"/>
      <c r="BF84" s="26"/>
      <c r="BG84" s="27">
        <f t="shared" si="41"/>
        <v>0</v>
      </c>
      <c r="BH84" s="13"/>
      <c r="BI84" s="26">
        <f t="shared" si="42"/>
        <v>0</v>
      </c>
      <c r="BJ84" s="27">
        <f t="shared" si="43"/>
        <v>0</v>
      </c>
      <c r="BL84" s="57"/>
    </row>
    <row r="85" spans="1:64" ht="14.5" outlineLevel="1" x14ac:dyDescent="0.35">
      <c r="A85" s="13"/>
      <c r="B85" s="340" t="s">
        <v>582</v>
      </c>
      <c r="C85" s="267"/>
      <c r="D85" s="329"/>
      <c r="E85" s="267"/>
      <c r="F85" s="319"/>
      <c r="G85" s="23"/>
      <c r="H85" s="30"/>
      <c r="I85" s="23"/>
      <c r="J85" s="201"/>
      <c r="K85" s="24"/>
      <c r="L85" s="205">
        <f t="shared" si="40"/>
        <v>0</v>
      </c>
      <c r="M85" s="13"/>
      <c r="N85" s="177"/>
      <c r="O85" s="177"/>
      <c r="P85" s="177"/>
      <c r="Q85" s="395" t="str">
        <f t="shared" si="37"/>
        <v>ok</v>
      </c>
      <c r="R85" s="177"/>
      <c r="S85" s="169"/>
      <c r="T85" s="178"/>
      <c r="U85" s="177"/>
      <c r="V85" s="169"/>
      <c r="W85" s="178"/>
      <c r="X85" s="177"/>
      <c r="Y85" s="169"/>
      <c r="Z85" s="178"/>
      <c r="AA85" s="177"/>
      <c r="AB85" s="169"/>
      <c r="AC85" s="178"/>
      <c r="AD85" s="177"/>
      <c r="AE85" s="169"/>
      <c r="AF85" s="178"/>
      <c r="AG85" s="177"/>
      <c r="AH85" s="169"/>
      <c r="AI85" s="178"/>
      <c r="AJ85" s="177"/>
      <c r="AK85" s="169"/>
      <c r="AL85" s="178"/>
      <c r="AM85" s="177"/>
      <c r="AN85" s="169"/>
      <c r="AO85" s="178"/>
      <c r="AP85" s="177"/>
      <c r="AQ85" s="169"/>
      <c r="AR85" s="178"/>
      <c r="AS85" s="177"/>
      <c r="AT85" s="169"/>
      <c r="AU85" s="178"/>
      <c r="AV85" s="177"/>
      <c r="AW85" s="169"/>
      <c r="AX85" s="178"/>
      <c r="AY85" s="177"/>
      <c r="AZ85" s="169"/>
      <c r="BA85" s="178"/>
      <c r="BB85" s="13"/>
      <c r="BC85" s="26"/>
      <c r="BD85" s="27">
        <f t="shared" si="36"/>
        <v>0</v>
      </c>
      <c r="BE85" s="13"/>
      <c r="BF85" s="26"/>
      <c r="BG85" s="27">
        <f t="shared" si="41"/>
        <v>0</v>
      </c>
      <c r="BH85" s="13"/>
      <c r="BI85" s="26">
        <f t="shared" si="42"/>
        <v>0</v>
      </c>
      <c r="BJ85" s="27">
        <f t="shared" si="43"/>
        <v>0</v>
      </c>
      <c r="BL85" s="43"/>
    </row>
    <row r="86" spans="1:64" ht="14.5" outlineLevel="1" x14ac:dyDescent="0.35">
      <c r="A86" s="13"/>
      <c r="B86" s="340" t="s">
        <v>583</v>
      </c>
      <c r="C86" s="267"/>
      <c r="D86" s="329"/>
      <c r="E86" s="267"/>
      <c r="F86" s="319"/>
      <c r="G86" s="23"/>
      <c r="H86" s="30"/>
      <c r="I86" s="23"/>
      <c r="J86" s="201"/>
      <c r="K86" s="24"/>
      <c r="L86" s="205">
        <f t="shared" si="40"/>
        <v>0</v>
      </c>
      <c r="M86" s="13"/>
      <c r="N86" s="177"/>
      <c r="O86" s="177"/>
      <c r="P86" s="177"/>
      <c r="Q86" s="395" t="str">
        <f t="shared" si="37"/>
        <v>ok</v>
      </c>
      <c r="R86" s="177"/>
      <c r="S86" s="169"/>
      <c r="T86" s="178"/>
      <c r="U86" s="177"/>
      <c r="V86" s="169"/>
      <c r="W86" s="178"/>
      <c r="X86" s="177"/>
      <c r="Y86" s="169"/>
      <c r="Z86" s="178"/>
      <c r="AA86" s="177"/>
      <c r="AB86" s="169"/>
      <c r="AC86" s="178"/>
      <c r="AD86" s="177"/>
      <c r="AE86" s="169"/>
      <c r="AF86" s="178"/>
      <c r="AG86" s="177"/>
      <c r="AH86" s="169"/>
      <c r="AI86" s="178"/>
      <c r="AJ86" s="177"/>
      <c r="AK86" s="169"/>
      <c r="AL86" s="178"/>
      <c r="AM86" s="177"/>
      <c r="AN86" s="169"/>
      <c r="AO86" s="178"/>
      <c r="AP86" s="177"/>
      <c r="AQ86" s="169"/>
      <c r="AR86" s="178"/>
      <c r="AS86" s="177"/>
      <c r="AT86" s="169"/>
      <c r="AU86" s="178"/>
      <c r="AV86" s="177"/>
      <c r="AW86" s="169"/>
      <c r="AX86" s="178"/>
      <c r="AY86" s="177"/>
      <c r="AZ86" s="169"/>
      <c r="BA86" s="178"/>
      <c r="BB86" s="13"/>
      <c r="BC86" s="26"/>
      <c r="BD86" s="27">
        <f t="shared" si="36"/>
        <v>0</v>
      </c>
      <c r="BE86" s="13"/>
      <c r="BF86" s="26"/>
      <c r="BG86" s="27">
        <f t="shared" si="41"/>
        <v>0</v>
      </c>
      <c r="BH86" s="13"/>
      <c r="BI86" s="26">
        <f t="shared" si="42"/>
        <v>0</v>
      </c>
      <c r="BJ86" s="27">
        <f t="shared" si="43"/>
        <v>0</v>
      </c>
      <c r="BL86" s="43"/>
    </row>
    <row r="87" spans="1:64" ht="14.5" outlineLevel="1" x14ac:dyDescent="0.35">
      <c r="A87" s="13"/>
      <c r="B87" s="340" t="s">
        <v>584</v>
      </c>
      <c r="C87" s="267"/>
      <c r="D87" s="329"/>
      <c r="E87" s="267"/>
      <c r="F87" s="319"/>
      <c r="G87" s="23"/>
      <c r="H87" s="30"/>
      <c r="I87" s="23"/>
      <c r="J87" s="201"/>
      <c r="K87" s="24"/>
      <c r="L87" s="205">
        <f t="shared" si="40"/>
        <v>0</v>
      </c>
      <c r="M87" s="13"/>
      <c r="N87" s="177"/>
      <c r="O87" s="177"/>
      <c r="P87" s="177"/>
      <c r="Q87" s="395" t="str">
        <f t="shared" si="37"/>
        <v>ok</v>
      </c>
      <c r="R87" s="177"/>
      <c r="S87" s="169"/>
      <c r="T87" s="178"/>
      <c r="U87" s="177"/>
      <c r="V87" s="169"/>
      <c r="W87" s="178"/>
      <c r="X87" s="177"/>
      <c r="Y87" s="169"/>
      <c r="Z87" s="178"/>
      <c r="AA87" s="177"/>
      <c r="AB87" s="169"/>
      <c r="AC87" s="178"/>
      <c r="AD87" s="177"/>
      <c r="AE87" s="169"/>
      <c r="AF87" s="178"/>
      <c r="AG87" s="177"/>
      <c r="AH87" s="169"/>
      <c r="AI87" s="178"/>
      <c r="AJ87" s="177"/>
      <c r="AK87" s="169"/>
      <c r="AL87" s="178"/>
      <c r="AM87" s="177"/>
      <c r="AN87" s="169"/>
      <c r="AO87" s="178"/>
      <c r="AP87" s="177"/>
      <c r="AQ87" s="169"/>
      <c r="AR87" s="178"/>
      <c r="AS87" s="177"/>
      <c r="AT87" s="169"/>
      <c r="AU87" s="178"/>
      <c r="AV87" s="177"/>
      <c r="AW87" s="169"/>
      <c r="AX87" s="178"/>
      <c r="AY87" s="177"/>
      <c r="AZ87" s="169"/>
      <c r="BA87" s="178"/>
      <c r="BB87" s="13"/>
      <c r="BC87" s="26"/>
      <c r="BD87" s="27">
        <f t="shared" si="36"/>
        <v>0</v>
      </c>
      <c r="BE87" s="13"/>
      <c r="BF87" s="26"/>
      <c r="BG87" s="27">
        <f t="shared" si="41"/>
        <v>0</v>
      </c>
      <c r="BH87" s="13"/>
      <c r="BI87" s="26">
        <f t="shared" si="42"/>
        <v>0</v>
      </c>
      <c r="BJ87" s="27">
        <f t="shared" si="43"/>
        <v>0</v>
      </c>
      <c r="BL87" s="57"/>
    </row>
    <row r="88" spans="1:64" ht="14.5" outlineLevel="1" x14ac:dyDescent="0.35">
      <c r="A88" s="13"/>
      <c r="B88" s="340" t="s">
        <v>585</v>
      </c>
      <c r="C88" s="267"/>
      <c r="D88" s="329"/>
      <c r="E88" s="267"/>
      <c r="F88" s="319"/>
      <c r="G88" s="23"/>
      <c r="H88" s="30"/>
      <c r="I88" s="23"/>
      <c r="J88" s="201"/>
      <c r="K88" s="24"/>
      <c r="L88" s="205">
        <f t="shared" si="40"/>
        <v>0</v>
      </c>
      <c r="M88" s="13"/>
      <c r="N88" s="177"/>
      <c r="O88" s="177"/>
      <c r="P88" s="177"/>
      <c r="Q88" s="395" t="str">
        <f t="shared" si="37"/>
        <v>ok</v>
      </c>
      <c r="R88" s="177"/>
      <c r="S88" s="169"/>
      <c r="T88" s="178"/>
      <c r="U88" s="177"/>
      <c r="V88" s="169"/>
      <c r="W88" s="178"/>
      <c r="X88" s="177"/>
      <c r="Y88" s="169"/>
      <c r="Z88" s="178"/>
      <c r="AA88" s="177"/>
      <c r="AB88" s="169"/>
      <c r="AC88" s="178"/>
      <c r="AD88" s="177"/>
      <c r="AE88" s="169"/>
      <c r="AF88" s="178"/>
      <c r="AG88" s="177"/>
      <c r="AH88" s="169"/>
      <c r="AI88" s="178"/>
      <c r="AJ88" s="177"/>
      <c r="AK88" s="169"/>
      <c r="AL88" s="178"/>
      <c r="AM88" s="177"/>
      <c r="AN88" s="169"/>
      <c r="AO88" s="178"/>
      <c r="AP88" s="177"/>
      <c r="AQ88" s="169"/>
      <c r="AR88" s="178"/>
      <c r="AS88" s="177"/>
      <c r="AT88" s="169"/>
      <c r="AU88" s="178"/>
      <c r="AV88" s="177"/>
      <c r="AW88" s="169"/>
      <c r="AX88" s="178"/>
      <c r="AY88" s="177"/>
      <c r="AZ88" s="169"/>
      <c r="BA88" s="178"/>
      <c r="BB88" s="13"/>
      <c r="BC88" s="26"/>
      <c r="BD88" s="27">
        <f t="shared" si="36"/>
        <v>0</v>
      </c>
      <c r="BE88" s="13"/>
      <c r="BF88" s="26"/>
      <c r="BG88" s="27">
        <f t="shared" si="41"/>
        <v>0</v>
      </c>
      <c r="BH88" s="13"/>
      <c r="BI88" s="26">
        <f t="shared" si="42"/>
        <v>0</v>
      </c>
      <c r="BJ88" s="27">
        <f t="shared" si="43"/>
        <v>0</v>
      </c>
      <c r="BL88" s="57"/>
    </row>
    <row r="89" spans="1:64" ht="14.5" outlineLevel="1" x14ac:dyDescent="0.35">
      <c r="A89" s="13"/>
      <c r="B89" s="340" t="s">
        <v>586</v>
      </c>
      <c r="C89" s="267"/>
      <c r="D89" s="329"/>
      <c r="E89" s="267"/>
      <c r="F89" s="319"/>
      <c r="G89" s="23"/>
      <c r="H89" s="30"/>
      <c r="I89" s="23"/>
      <c r="J89" s="201"/>
      <c r="K89" s="24"/>
      <c r="L89" s="205">
        <f t="shared" si="40"/>
        <v>0</v>
      </c>
      <c r="M89" s="13"/>
      <c r="N89" s="177"/>
      <c r="O89" s="177"/>
      <c r="P89" s="177"/>
      <c r="Q89" s="395" t="str">
        <f t="shared" si="37"/>
        <v>ok</v>
      </c>
      <c r="R89" s="177"/>
      <c r="S89" s="169"/>
      <c r="T89" s="178"/>
      <c r="U89" s="177"/>
      <c r="V89" s="169"/>
      <c r="W89" s="178"/>
      <c r="X89" s="177"/>
      <c r="Y89" s="169"/>
      <c r="Z89" s="178"/>
      <c r="AA89" s="177"/>
      <c r="AB89" s="169"/>
      <c r="AC89" s="178"/>
      <c r="AD89" s="177"/>
      <c r="AE89" s="169"/>
      <c r="AF89" s="178"/>
      <c r="AG89" s="177"/>
      <c r="AH89" s="169"/>
      <c r="AI89" s="178"/>
      <c r="AJ89" s="177"/>
      <c r="AK89" s="169"/>
      <c r="AL89" s="178"/>
      <c r="AM89" s="177"/>
      <c r="AN89" s="169"/>
      <c r="AO89" s="178"/>
      <c r="AP89" s="177"/>
      <c r="AQ89" s="169"/>
      <c r="AR89" s="178"/>
      <c r="AS89" s="177"/>
      <c r="AT89" s="169"/>
      <c r="AU89" s="178"/>
      <c r="AV89" s="177"/>
      <c r="AW89" s="169"/>
      <c r="AX89" s="178"/>
      <c r="AY89" s="177"/>
      <c r="AZ89" s="169"/>
      <c r="BA89" s="178"/>
      <c r="BB89" s="13"/>
      <c r="BC89" s="26"/>
      <c r="BD89" s="27">
        <f t="shared" si="36"/>
        <v>0</v>
      </c>
      <c r="BE89" s="13"/>
      <c r="BF89" s="26"/>
      <c r="BG89" s="27">
        <f t="shared" si="41"/>
        <v>0</v>
      </c>
      <c r="BH89" s="13"/>
      <c r="BI89" s="26">
        <f t="shared" si="42"/>
        <v>0</v>
      </c>
      <c r="BJ89" s="27">
        <f t="shared" si="43"/>
        <v>0</v>
      </c>
      <c r="BL89" s="43"/>
    </row>
    <row r="90" spans="1:64" ht="14.5" outlineLevel="1" x14ac:dyDescent="0.35">
      <c r="A90" s="13"/>
      <c r="B90" s="340" t="s">
        <v>587</v>
      </c>
      <c r="C90" s="267"/>
      <c r="D90" s="329"/>
      <c r="E90" s="267"/>
      <c r="F90" s="319"/>
      <c r="G90" s="23"/>
      <c r="H90" s="30"/>
      <c r="I90" s="23"/>
      <c r="J90" s="201"/>
      <c r="K90" s="24"/>
      <c r="L90" s="205">
        <f t="shared" si="40"/>
        <v>0</v>
      </c>
      <c r="M90" s="13"/>
      <c r="N90" s="177"/>
      <c r="O90" s="177"/>
      <c r="P90" s="177"/>
      <c r="Q90" s="395" t="str">
        <f t="shared" si="37"/>
        <v>ok</v>
      </c>
      <c r="R90" s="177"/>
      <c r="S90" s="169"/>
      <c r="T90" s="178"/>
      <c r="U90" s="177"/>
      <c r="V90" s="169"/>
      <c r="W90" s="178"/>
      <c r="X90" s="177"/>
      <c r="Y90" s="169"/>
      <c r="Z90" s="178"/>
      <c r="AA90" s="177"/>
      <c r="AB90" s="169"/>
      <c r="AC90" s="178"/>
      <c r="AD90" s="177"/>
      <c r="AE90" s="169"/>
      <c r="AF90" s="178"/>
      <c r="AG90" s="177"/>
      <c r="AH90" s="169"/>
      <c r="AI90" s="178"/>
      <c r="AJ90" s="177"/>
      <c r="AK90" s="169"/>
      <c r="AL90" s="178"/>
      <c r="AM90" s="177"/>
      <c r="AN90" s="169"/>
      <c r="AO90" s="178"/>
      <c r="AP90" s="177"/>
      <c r="AQ90" s="169"/>
      <c r="AR90" s="178"/>
      <c r="AS90" s="177"/>
      <c r="AT90" s="169"/>
      <c r="AU90" s="178"/>
      <c r="AV90" s="177"/>
      <c r="AW90" s="169"/>
      <c r="AX90" s="178"/>
      <c r="AY90" s="177"/>
      <c r="AZ90" s="169"/>
      <c r="BA90" s="178"/>
      <c r="BB90" s="13"/>
      <c r="BC90" s="26"/>
      <c r="BD90" s="27">
        <f t="shared" si="36"/>
        <v>0</v>
      </c>
      <c r="BE90" s="13"/>
      <c r="BF90" s="26"/>
      <c r="BG90" s="27">
        <f t="shared" si="41"/>
        <v>0</v>
      </c>
      <c r="BH90" s="13"/>
      <c r="BI90" s="26">
        <f t="shared" si="42"/>
        <v>0</v>
      </c>
      <c r="BJ90" s="27">
        <f t="shared" si="43"/>
        <v>0</v>
      </c>
      <c r="BL90" s="43"/>
    </row>
    <row r="91" spans="1:64" outlineLevel="1" thickBot="1" x14ac:dyDescent="0.4">
      <c r="A91" s="13"/>
      <c r="B91" s="340" t="s">
        <v>588</v>
      </c>
      <c r="C91" s="328"/>
      <c r="D91" s="329"/>
      <c r="E91" s="328"/>
      <c r="F91" s="326"/>
      <c r="G91" s="303"/>
      <c r="H91" s="307"/>
      <c r="I91" s="303"/>
      <c r="J91" s="309"/>
      <c r="K91" s="305"/>
      <c r="L91" s="205">
        <f t="shared" si="40"/>
        <v>0</v>
      </c>
      <c r="M91" s="13"/>
      <c r="N91" s="177"/>
      <c r="O91" s="177"/>
      <c r="P91" s="177"/>
      <c r="Q91" s="395" t="str">
        <f t="shared" si="37"/>
        <v>ok</v>
      </c>
      <c r="R91" s="177"/>
      <c r="S91" s="169"/>
      <c r="T91" s="178"/>
      <c r="U91" s="177"/>
      <c r="V91" s="169"/>
      <c r="W91" s="178"/>
      <c r="X91" s="177"/>
      <c r="Y91" s="169"/>
      <c r="Z91" s="178"/>
      <c r="AA91" s="177"/>
      <c r="AB91" s="169"/>
      <c r="AC91" s="178"/>
      <c r="AD91" s="177"/>
      <c r="AE91" s="169"/>
      <c r="AF91" s="178"/>
      <c r="AG91" s="177"/>
      <c r="AH91" s="169"/>
      <c r="AI91" s="178"/>
      <c r="AJ91" s="177"/>
      <c r="AK91" s="169"/>
      <c r="AL91" s="178"/>
      <c r="AM91" s="177"/>
      <c r="AN91" s="169"/>
      <c r="AO91" s="178"/>
      <c r="AP91" s="177"/>
      <c r="AQ91" s="169"/>
      <c r="AR91" s="178"/>
      <c r="AS91" s="177"/>
      <c r="AT91" s="169"/>
      <c r="AU91" s="178"/>
      <c r="AV91" s="177"/>
      <c r="AW91" s="169"/>
      <c r="AX91" s="178"/>
      <c r="AY91" s="177"/>
      <c r="AZ91" s="169"/>
      <c r="BA91" s="178"/>
      <c r="BB91" s="13"/>
      <c r="BC91" s="26"/>
      <c r="BD91" s="27">
        <f t="shared" si="36"/>
        <v>0</v>
      </c>
      <c r="BE91" s="13"/>
      <c r="BF91" s="26"/>
      <c r="BG91" s="27">
        <f t="shared" si="41"/>
        <v>0</v>
      </c>
      <c r="BH91" s="13"/>
      <c r="BI91" s="26">
        <f t="shared" si="42"/>
        <v>0</v>
      </c>
      <c r="BJ91" s="27">
        <f t="shared" si="43"/>
        <v>0</v>
      </c>
      <c r="BL91" s="57"/>
    </row>
    <row r="92" spans="1:64" ht="15" customHeight="1" thickBot="1" x14ac:dyDescent="0.4">
      <c r="A92" s="13"/>
      <c r="B92" s="388" t="s">
        <v>312</v>
      </c>
      <c r="C92" s="387"/>
      <c r="D92" s="387"/>
      <c r="E92" s="387"/>
      <c r="F92" s="387"/>
      <c r="G92" s="387"/>
      <c r="H92" s="387"/>
      <c r="I92" s="387"/>
      <c r="J92" s="387"/>
      <c r="K92" s="387"/>
      <c r="L92" s="348">
        <f>SUM(L93:L102)</f>
        <v>0</v>
      </c>
      <c r="M92" s="20"/>
      <c r="N92" s="348">
        <f t="shared" ref="N92:P92" si="44">SUM(N93:N102)</f>
        <v>0</v>
      </c>
      <c r="O92" s="348">
        <f t="shared" si="44"/>
        <v>0</v>
      </c>
      <c r="P92" s="348">
        <f t="shared" si="44"/>
        <v>0</v>
      </c>
      <c r="Q92" s="395" t="str">
        <f t="shared" si="37"/>
        <v>ok</v>
      </c>
      <c r="R92" s="175">
        <f t="shared" ref="R92:BA92" si="45">SUM(R93:R102)</f>
        <v>0</v>
      </c>
      <c r="S92" s="166">
        <f t="shared" si="45"/>
        <v>0</v>
      </c>
      <c r="T92" s="176">
        <f t="shared" si="45"/>
        <v>0</v>
      </c>
      <c r="U92" s="175">
        <f t="shared" si="45"/>
        <v>0</v>
      </c>
      <c r="V92" s="166">
        <f t="shared" si="45"/>
        <v>0</v>
      </c>
      <c r="W92" s="176">
        <f t="shared" si="45"/>
        <v>0</v>
      </c>
      <c r="X92" s="175">
        <f t="shared" si="45"/>
        <v>0</v>
      </c>
      <c r="Y92" s="166">
        <f t="shared" si="45"/>
        <v>0</v>
      </c>
      <c r="Z92" s="176">
        <f t="shared" si="45"/>
        <v>0</v>
      </c>
      <c r="AA92" s="175">
        <f t="shared" si="45"/>
        <v>0</v>
      </c>
      <c r="AB92" s="166">
        <f t="shared" si="45"/>
        <v>0</v>
      </c>
      <c r="AC92" s="176">
        <f t="shared" si="45"/>
        <v>0</v>
      </c>
      <c r="AD92" s="175">
        <f t="shared" si="45"/>
        <v>0</v>
      </c>
      <c r="AE92" s="166">
        <f t="shared" si="45"/>
        <v>0</v>
      </c>
      <c r="AF92" s="176">
        <f t="shared" si="45"/>
        <v>0</v>
      </c>
      <c r="AG92" s="175">
        <f t="shared" si="45"/>
        <v>0</v>
      </c>
      <c r="AH92" s="166">
        <f t="shared" si="45"/>
        <v>0</v>
      </c>
      <c r="AI92" s="176">
        <f t="shared" si="45"/>
        <v>0</v>
      </c>
      <c r="AJ92" s="175">
        <f t="shared" si="45"/>
        <v>0</v>
      </c>
      <c r="AK92" s="166">
        <f t="shared" si="45"/>
        <v>0</v>
      </c>
      <c r="AL92" s="176">
        <f t="shared" si="45"/>
        <v>0</v>
      </c>
      <c r="AM92" s="175">
        <f t="shared" si="45"/>
        <v>0</v>
      </c>
      <c r="AN92" s="166">
        <f t="shared" si="45"/>
        <v>0</v>
      </c>
      <c r="AO92" s="176">
        <f t="shared" si="45"/>
        <v>0</v>
      </c>
      <c r="AP92" s="175">
        <f t="shared" si="45"/>
        <v>0</v>
      </c>
      <c r="AQ92" s="166">
        <f t="shared" si="45"/>
        <v>0</v>
      </c>
      <c r="AR92" s="176">
        <f t="shared" si="45"/>
        <v>0</v>
      </c>
      <c r="AS92" s="175">
        <f t="shared" si="45"/>
        <v>0</v>
      </c>
      <c r="AT92" s="166">
        <f t="shared" si="45"/>
        <v>0</v>
      </c>
      <c r="AU92" s="176">
        <f t="shared" si="45"/>
        <v>0</v>
      </c>
      <c r="AV92" s="175">
        <f t="shared" si="45"/>
        <v>0</v>
      </c>
      <c r="AW92" s="166">
        <f t="shared" si="45"/>
        <v>0</v>
      </c>
      <c r="AX92" s="176">
        <f t="shared" si="45"/>
        <v>0</v>
      </c>
      <c r="AY92" s="175">
        <f t="shared" si="45"/>
        <v>0</v>
      </c>
      <c r="AZ92" s="166">
        <f t="shared" si="45"/>
        <v>0</v>
      </c>
      <c r="BA92" s="176">
        <f t="shared" si="45"/>
        <v>0</v>
      </c>
      <c r="BB92" s="13"/>
      <c r="BC92" s="21">
        <f>SUM(BC93:BC102)</f>
        <v>0</v>
      </c>
      <c r="BD92" s="22">
        <f t="shared" si="36"/>
        <v>0</v>
      </c>
      <c r="BE92" s="13"/>
      <c r="BF92" s="21">
        <f>SUM(BF93:BF102)</f>
        <v>0</v>
      </c>
      <c r="BG92" s="22">
        <f>IFERROR(BF92/L92,0)</f>
        <v>0</v>
      </c>
      <c r="BH92" s="13"/>
      <c r="BI92" s="21">
        <f>SUM(BI93:BI102)</f>
        <v>0</v>
      </c>
      <c r="BJ92" s="22">
        <f>IFERROR(BI92/L92,0)</f>
        <v>0</v>
      </c>
      <c r="BL92" s="40"/>
    </row>
    <row r="93" spans="1:64" ht="14.5" x14ac:dyDescent="0.35">
      <c r="A93" s="13"/>
      <c r="B93" s="340" t="s">
        <v>589</v>
      </c>
      <c r="C93" s="329"/>
      <c r="D93" s="329"/>
      <c r="E93" s="329"/>
      <c r="F93" s="325"/>
      <c r="G93" s="302"/>
      <c r="H93" s="302"/>
      <c r="I93" s="302"/>
      <c r="J93" s="201"/>
      <c r="K93" s="332"/>
      <c r="L93" s="205">
        <f t="shared" ref="L93:L102" si="46">F93*H93*J93*K93</f>
        <v>0</v>
      </c>
      <c r="M93" s="13"/>
      <c r="N93" s="179"/>
      <c r="O93" s="179"/>
      <c r="P93" s="179"/>
      <c r="Q93" s="395" t="str">
        <f t="shared" si="37"/>
        <v>ok</v>
      </c>
      <c r="R93" s="179"/>
      <c r="S93" s="168"/>
      <c r="T93" s="180"/>
      <c r="U93" s="179"/>
      <c r="V93" s="168"/>
      <c r="W93" s="180"/>
      <c r="X93" s="179"/>
      <c r="Y93" s="168"/>
      <c r="Z93" s="180"/>
      <c r="AA93" s="179"/>
      <c r="AB93" s="168"/>
      <c r="AC93" s="180"/>
      <c r="AD93" s="179"/>
      <c r="AE93" s="168"/>
      <c r="AF93" s="180"/>
      <c r="AG93" s="179"/>
      <c r="AH93" s="168"/>
      <c r="AI93" s="180"/>
      <c r="AJ93" s="179"/>
      <c r="AK93" s="168"/>
      <c r="AL93" s="180"/>
      <c r="AM93" s="179"/>
      <c r="AN93" s="168"/>
      <c r="AO93" s="180"/>
      <c r="AP93" s="179"/>
      <c r="AQ93" s="168"/>
      <c r="AR93" s="180"/>
      <c r="AS93" s="179"/>
      <c r="AT93" s="168"/>
      <c r="AU93" s="180"/>
      <c r="AV93" s="179"/>
      <c r="AW93" s="168"/>
      <c r="AX93" s="180"/>
      <c r="AY93" s="179"/>
      <c r="AZ93" s="168"/>
      <c r="BA93" s="180"/>
      <c r="BB93" s="13"/>
      <c r="BC93" s="26"/>
      <c r="BD93" s="27">
        <f t="shared" si="36"/>
        <v>0</v>
      </c>
      <c r="BE93" s="13"/>
      <c r="BF93" s="26"/>
      <c r="BG93" s="27">
        <f t="shared" ref="BG93:BG102" si="47">IFERROR(BF93/L93,0)</f>
        <v>0</v>
      </c>
      <c r="BH93" s="13"/>
      <c r="BI93" s="26">
        <f t="shared" ref="BI93:BI102" si="48">BC93+BF93</f>
        <v>0</v>
      </c>
      <c r="BJ93" s="27">
        <f t="shared" ref="BJ93:BJ102" si="49">IFERROR(BI93/L93,0)</f>
        <v>0</v>
      </c>
      <c r="BL93" s="43"/>
    </row>
    <row r="94" spans="1:64" ht="14.5" x14ac:dyDescent="0.35">
      <c r="A94" s="13"/>
      <c r="B94" s="340" t="s">
        <v>590</v>
      </c>
      <c r="C94" s="329"/>
      <c r="D94" s="329"/>
      <c r="E94" s="329"/>
      <c r="F94" s="325"/>
      <c r="G94" s="302"/>
      <c r="H94" s="302"/>
      <c r="I94" s="302"/>
      <c r="J94" s="201"/>
      <c r="K94" s="332"/>
      <c r="L94" s="205">
        <f t="shared" si="46"/>
        <v>0</v>
      </c>
      <c r="M94" s="13"/>
      <c r="N94" s="179"/>
      <c r="O94" s="179"/>
      <c r="P94" s="179"/>
      <c r="Q94" s="395" t="str">
        <f t="shared" si="37"/>
        <v>ok</v>
      </c>
      <c r="R94" s="179"/>
      <c r="S94" s="168"/>
      <c r="T94" s="180"/>
      <c r="U94" s="179"/>
      <c r="V94" s="168"/>
      <c r="W94" s="180"/>
      <c r="X94" s="179"/>
      <c r="Y94" s="168"/>
      <c r="Z94" s="180"/>
      <c r="AA94" s="179"/>
      <c r="AB94" s="168"/>
      <c r="AC94" s="180"/>
      <c r="AD94" s="179"/>
      <c r="AE94" s="168"/>
      <c r="AF94" s="180"/>
      <c r="AG94" s="179"/>
      <c r="AH94" s="168"/>
      <c r="AI94" s="180"/>
      <c r="AJ94" s="179"/>
      <c r="AK94" s="168"/>
      <c r="AL94" s="180"/>
      <c r="AM94" s="179"/>
      <c r="AN94" s="168"/>
      <c r="AO94" s="180"/>
      <c r="AP94" s="179"/>
      <c r="AQ94" s="168"/>
      <c r="AR94" s="180"/>
      <c r="AS94" s="179"/>
      <c r="AT94" s="168"/>
      <c r="AU94" s="180"/>
      <c r="AV94" s="179"/>
      <c r="AW94" s="168"/>
      <c r="AX94" s="180"/>
      <c r="AY94" s="179"/>
      <c r="AZ94" s="168"/>
      <c r="BA94" s="180"/>
      <c r="BB94" s="13"/>
      <c r="BC94" s="26"/>
      <c r="BD94" s="27">
        <f t="shared" si="36"/>
        <v>0</v>
      </c>
      <c r="BE94" s="13"/>
      <c r="BF94" s="26"/>
      <c r="BG94" s="27">
        <f t="shared" si="47"/>
        <v>0</v>
      </c>
      <c r="BH94" s="13"/>
      <c r="BI94" s="26">
        <f t="shared" si="48"/>
        <v>0</v>
      </c>
      <c r="BJ94" s="27">
        <f t="shared" si="49"/>
        <v>0</v>
      </c>
      <c r="BL94" s="152"/>
    </row>
    <row r="95" spans="1:64" ht="14.5" outlineLevel="1" x14ac:dyDescent="0.35">
      <c r="A95" s="13"/>
      <c r="B95" s="340" t="s">
        <v>591</v>
      </c>
      <c r="C95" s="329"/>
      <c r="D95" s="329"/>
      <c r="E95" s="329"/>
      <c r="F95" s="325"/>
      <c r="G95" s="302"/>
      <c r="H95" s="302"/>
      <c r="I95" s="302"/>
      <c r="J95" s="201"/>
      <c r="K95" s="332"/>
      <c r="L95" s="205">
        <f t="shared" si="46"/>
        <v>0</v>
      </c>
      <c r="M95" s="13"/>
      <c r="N95" s="179"/>
      <c r="O95" s="179"/>
      <c r="P95" s="179"/>
      <c r="Q95" s="395" t="str">
        <f t="shared" si="37"/>
        <v>ok</v>
      </c>
      <c r="R95" s="179"/>
      <c r="S95" s="168"/>
      <c r="T95" s="180"/>
      <c r="U95" s="179"/>
      <c r="V95" s="168"/>
      <c r="W95" s="180"/>
      <c r="X95" s="179"/>
      <c r="Y95" s="168"/>
      <c r="Z95" s="180"/>
      <c r="AA95" s="179"/>
      <c r="AB95" s="168"/>
      <c r="AC95" s="180"/>
      <c r="AD95" s="179"/>
      <c r="AE95" s="168"/>
      <c r="AF95" s="180"/>
      <c r="AG95" s="179"/>
      <c r="AH95" s="168"/>
      <c r="AI95" s="180"/>
      <c r="AJ95" s="179"/>
      <c r="AK95" s="168"/>
      <c r="AL95" s="180"/>
      <c r="AM95" s="179"/>
      <c r="AN95" s="168"/>
      <c r="AO95" s="180"/>
      <c r="AP95" s="179"/>
      <c r="AQ95" s="168"/>
      <c r="AR95" s="180"/>
      <c r="AS95" s="179"/>
      <c r="AT95" s="168"/>
      <c r="AU95" s="180"/>
      <c r="AV95" s="179"/>
      <c r="AW95" s="168"/>
      <c r="AX95" s="180"/>
      <c r="AY95" s="179"/>
      <c r="AZ95" s="168"/>
      <c r="BA95" s="180"/>
      <c r="BB95" s="13"/>
      <c r="BC95" s="26"/>
      <c r="BD95" s="27">
        <f t="shared" si="36"/>
        <v>0</v>
      </c>
      <c r="BE95" s="13"/>
      <c r="BF95" s="26"/>
      <c r="BG95" s="27">
        <f t="shared" si="47"/>
        <v>0</v>
      </c>
      <c r="BH95" s="13"/>
      <c r="BI95" s="26">
        <f t="shared" si="48"/>
        <v>0</v>
      </c>
      <c r="BJ95" s="27">
        <f t="shared" si="49"/>
        <v>0</v>
      </c>
      <c r="BL95" s="43"/>
    </row>
    <row r="96" spans="1:64" ht="14.5" outlineLevel="1" x14ac:dyDescent="0.35">
      <c r="A96" s="13"/>
      <c r="B96" s="340" t="s">
        <v>592</v>
      </c>
      <c r="C96" s="267"/>
      <c r="D96" s="329"/>
      <c r="E96" s="267"/>
      <c r="F96" s="319"/>
      <c r="G96" s="23"/>
      <c r="H96" s="23"/>
      <c r="I96" s="23"/>
      <c r="J96" s="201"/>
      <c r="K96" s="37"/>
      <c r="L96" s="205">
        <f t="shared" si="46"/>
        <v>0</v>
      </c>
      <c r="M96" s="13"/>
      <c r="N96" s="179"/>
      <c r="O96" s="179"/>
      <c r="P96" s="179"/>
      <c r="Q96" s="395" t="str">
        <f t="shared" si="37"/>
        <v>ok</v>
      </c>
      <c r="R96" s="179"/>
      <c r="S96" s="168"/>
      <c r="T96" s="180"/>
      <c r="U96" s="179"/>
      <c r="V96" s="168"/>
      <c r="W96" s="180"/>
      <c r="X96" s="179"/>
      <c r="Y96" s="168"/>
      <c r="Z96" s="180"/>
      <c r="AA96" s="179"/>
      <c r="AB96" s="168"/>
      <c r="AC96" s="180"/>
      <c r="AD96" s="179"/>
      <c r="AE96" s="168"/>
      <c r="AF96" s="180"/>
      <c r="AG96" s="179"/>
      <c r="AH96" s="168"/>
      <c r="AI96" s="180"/>
      <c r="AJ96" s="179"/>
      <c r="AK96" s="168"/>
      <c r="AL96" s="180"/>
      <c r="AM96" s="179"/>
      <c r="AN96" s="168"/>
      <c r="AO96" s="180"/>
      <c r="AP96" s="179"/>
      <c r="AQ96" s="168"/>
      <c r="AR96" s="180"/>
      <c r="AS96" s="179"/>
      <c r="AT96" s="168"/>
      <c r="AU96" s="180"/>
      <c r="AV96" s="179"/>
      <c r="AW96" s="168"/>
      <c r="AX96" s="180"/>
      <c r="AY96" s="179"/>
      <c r="AZ96" s="168"/>
      <c r="BA96" s="180"/>
      <c r="BB96" s="13"/>
      <c r="BC96" s="26"/>
      <c r="BD96" s="27">
        <f t="shared" si="36"/>
        <v>0</v>
      </c>
      <c r="BE96" s="13"/>
      <c r="BF96" s="26"/>
      <c r="BG96" s="27">
        <f t="shared" si="47"/>
        <v>0</v>
      </c>
      <c r="BH96" s="13"/>
      <c r="BI96" s="26">
        <f t="shared" si="48"/>
        <v>0</v>
      </c>
      <c r="BJ96" s="27">
        <f t="shared" si="49"/>
        <v>0</v>
      </c>
      <c r="BL96" s="43"/>
    </row>
    <row r="97" spans="1:64" ht="14.5" outlineLevel="1" x14ac:dyDescent="0.35">
      <c r="A97" s="13"/>
      <c r="B97" s="340" t="s">
        <v>593</v>
      </c>
      <c r="C97" s="267"/>
      <c r="D97" s="329"/>
      <c r="E97" s="267"/>
      <c r="F97" s="319"/>
      <c r="G97" s="23"/>
      <c r="H97" s="23"/>
      <c r="I97" s="23"/>
      <c r="J97" s="201"/>
      <c r="K97" s="37"/>
      <c r="L97" s="205">
        <f t="shared" si="46"/>
        <v>0</v>
      </c>
      <c r="M97" s="13"/>
      <c r="N97" s="179"/>
      <c r="O97" s="179"/>
      <c r="P97" s="179"/>
      <c r="Q97" s="395" t="str">
        <f t="shared" si="37"/>
        <v>ok</v>
      </c>
      <c r="R97" s="179"/>
      <c r="S97" s="168"/>
      <c r="T97" s="180"/>
      <c r="U97" s="179"/>
      <c r="V97" s="168"/>
      <c r="W97" s="180"/>
      <c r="X97" s="179"/>
      <c r="Y97" s="168"/>
      <c r="Z97" s="180"/>
      <c r="AA97" s="179"/>
      <c r="AB97" s="168"/>
      <c r="AC97" s="180"/>
      <c r="AD97" s="179"/>
      <c r="AE97" s="168"/>
      <c r="AF97" s="180"/>
      <c r="AG97" s="179"/>
      <c r="AH97" s="168"/>
      <c r="AI97" s="180"/>
      <c r="AJ97" s="179"/>
      <c r="AK97" s="168"/>
      <c r="AL97" s="180"/>
      <c r="AM97" s="179"/>
      <c r="AN97" s="168"/>
      <c r="AO97" s="180"/>
      <c r="AP97" s="179"/>
      <c r="AQ97" s="168"/>
      <c r="AR97" s="180"/>
      <c r="AS97" s="179"/>
      <c r="AT97" s="168"/>
      <c r="AU97" s="180"/>
      <c r="AV97" s="179"/>
      <c r="AW97" s="168"/>
      <c r="AX97" s="180"/>
      <c r="AY97" s="179"/>
      <c r="AZ97" s="168"/>
      <c r="BA97" s="180"/>
      <c r="BB97" s="13"/>
      <c r="BC97" s="26"/>
      <c r="BD97" s="27">
        <f t="shared" si="36"/>
        <v>0</v>
      </c>
      <c r="BE97" s="13"/>
      <c r="BF97" s="26"/>
      <c r="BG97" s="27">
        <f t="shared" si="47"/>
        <v>0</v>
      </c>
      <c r="BH97" s="13"/>
      <c r="BI97" s="26">
        <f t="shared" si="48"/>
        <v>0</v>
      </c>
      <c r="BJ97" s="27">
        <f t="shared" si="49"/>
        <v>0</v>
      </c>
      <c r="BL97" s="152"/>
    </row>
    <row r="98" spans="1:64" ht="14.5" outlineLevel="1" x14ac:dyDescent="0.35">
      <c r="A98" s="13"/>
      <c r="B98" s="340" t="s">
        <v>594</v>
      </c>
      <c r="C98" s="267"/>
      <c r="D98" s="329"/>
      <c r="E98" s="267"/>
      <c r="F98" s="319"/>
      <c r="G98" s="23"/>
      <c r="H98" s="23"/>
      <c r="I98" s="23"/>
      <c r="J98" s="201"/>
      <c r="K98" s="37"/>
      <c r="L98" s="205">
        <f t="shared" si="46"/>
        <v>0</v>
      </c>
      <c r="M98" s="13"/>
      <c r="N98" s="179"/>
      <c r="O98" s="179"/>
      <c r="P98" s="179"/>
      <c r="Q98" s="395" t="str">
        <f t="shared" si="37"/>
        <v>ok</v>
      </c>
      <c r="R98" s="179"/>
      <c r="S98" s="168"/>
      <c r="T98" s="180"/>
      <c r="U98" s="179"/>
      <c r="V98" s="168"/>
      <c r="W98" s="180"/>
      <c r="X98" s="179"/>
      <c r="Y98" s="168"/>
      <c r="Z98" s="180"/>
      <c r="AA98" s="179"/>
      <c r="AB98" s="168"/>
      <c r="AC98" s="180"/>
      <c r="AD98" s="179"/>
      <c r="AE98" s="168"/>
      <c r="AF98" s="180"/>
      <c r="AG98" s="179"/>
      <c r="AH98" s="168"/>
      <c r="AI98" s="180"/>
      <c r="AJ98" s="179"/>
      <c r="AK98" s="168"/>
      <c r="AL98" s="180"/>
      <c r="AM98" s="179"/>
      <c r="AN98" s="168"/>
      <c r="AO98" s="180"/>
      <c r="AP98" s="179"/>
      <c r="AQ98" s="168"/>
      <c r="AR98" s="180"/>
      <c r="AS98" s="179"/>
      <c r="AT98" s="168"/>
      <c r="AU98" s="180"/>
      <c r="AV98" s="179"/>
      <c r="AW98" s="168"/>
      <c r="AX98" s="180"/>
      <c r="AY98" s="179"/>
      <c r="AZ98" s="168"/>
      <c r="BA98" s="180"/>
      <c r="BB98" s="13"/>
      <c r="BC98" s="26"/>
      <c r="BD98" s="27">
        <f t="shared" si="36"/>
        <v>0</v>
      </c>
      <c r="BE98" s="13"/>
      <c r="BF98" s="26"/>
      <c r="BG98" s="27">
        <f t="shared" si="47"/>
        <v>0</v>
      </c>
      <c r="BH98" s="13"/>
      <c r="BI98" s="26">
        <f t="shared" si="48"/>
        <v>0</v>
      </c>
      <c r="BJ98" s="27">
        <f t="shared" si="49"/>
        <v>0</v>
      </c>
      <c r="BL98" s="41"/>
    </row>
    <row r="99" spans="1:64" ht="14.5" outlineLevel="1" x14ac:dyDescent="0.35">
      <c r="A99" s="13"/>
      <c r="B99" s="340" t="s">
        <v>595</v>
      </c>
      <c r="C99" s="267"/>
      <c r="D99" s="329"/>
      <c r="E99" s="267"/>
      <c r="F99" s="319"/>
      <c r="G99" s="23"/>
      <c r="H99" s="23"/>
      <c r="I99" s="23"/>
      <c r="J99" s="201"/>
      <c r="K99" s="37"/>
      <c r="L99" s="205">
        <f t="shared" si="46"/>
        <v>0</v>
      </c>
      <c r="M99" s="13"/>
      <c r="N99" s="179"/>
      <c r="O99" s="179"/>
      <c r="P99" s="179"/>
      <c r="Q99" s="395" t="str">
        <f t="shared" si="37"/>
        <v>ok</v>
      </c>
      <c r="R99" s="179"/>
      <c r="S99" s="168"/>
      <c r="T99" s="180"/>
      <c r="U99" s="179"/>
      <c r="V99" s="168"/>
      <c r="W99" s="180"/>
      <c r="X99" s="179"/>
      <c r="Y99" s="168"/>
      <c r="Z99" s="180"/>
      <c r="AA99" s="179"/>
      <c r="AB99" s="168"/>
      <c r="AC99" s="180"/>
      <c r="AD99" s="179"/>
      <c r="AE99" s="168"/>
      <c r="AF99" s="180"/>
      <c r="AG99" s="179"/>
      <c r="AH99" s="168"/>
      <c r="AI99" s="180"/>
      <c r="AJ99" s="179"/>
      <c r="AK99" s="168"/>
      <c r="AL99" s="180"/>
      <c r="AM99" s="179"/>
      <c r="AN99" s="168"/>
      <c r="AO99" s="180"/>
      <c r="AP99" s="179"/>
      <c r="AQ99" s="168"/>
      <c r="AR99" s="180"/>
      <c r="AS99" s="179"/>
      <c r="AT99" s="168"/>
      <c r="AU99" s="180"/>
      <c r="AV99" s="179"/>
      <c r="AW99" s="168"/>
      <c r="AX99" s="180"/>
      <c r="AY99" s="179"/>
      <c r="AZ99" s="168"/>
      <c r="BA99" s="180"/>
      <c r="BB99" s="13"/>
      <c r="BC99" s="26"/>
      <c r="BD99" s="27">
        <f t="shared" si="36"/>
        <v>0</v>
      </c>
      <c r="BE99" s="13"/>
      <c r="BF99" s="26"/>
      <c r="BG99" s="27">
        <f t="shared" si="47"/>
        <v>0</v>
      </c>
      <c r="BH99" s="13"/>
      <c r="BI99" s="26">
        <f t="shared" si="48"/>
        <v>0</v>
      </c>
      <c r="BJ99" s="27">
        <f t="shared" si="49"/>
        <v>0</v>
      </c>
      <c r="BL99" s="152"/>
    </row>
    <row r="100" spans="1:64" ht="14.5" outlineLevel="1" x14ac:dyDescent="0.35">
      <c r="A100" s="13"/>
      <c r="B100" s="340" t="s">
        <v>596</v>
      </c>
      <c r="C100" s="267"/>
      <c r="D100" s="329"/>
      <c r="E100" s="267"/>
      <c r="F100" s="319"/>
      <c r="G100" s="23"/>
      <c r="H100" s="23"/>
      <c r="I100" s="23"/>
      <c r="J100" s="201"/>
      <c r="K100" s="37"/>
      <c r="L100" s="205">
        <f t="shared" si="46"/>
        <v>0</v>
      </c>
      <c r="M100" s="13"/>
      <c r="N100" s="179"/>
      <c r="O100" s="179"/>
      <c r="P100" s="179"/>
      <c r="Q100" s="395" t="str">
        <f t="shared" si="37"/>
        <v>ok</v>
      </c>
      <c r="R100" s="179"/>
      <c r="S100" s="168"/>
      <c r="T100" s="180"/>
      <c r="U100" s="179"/>
      <c r="V100" s="168"/>
      <c r="W100" s="180"/>
      <c r="X100" s="179"/>
      <c r="Y100" s="168"/>
      <c r="Z100" s="180"/>
      <c r="AA100" s="179"/>
      <c r="AB100" s="168"/>
      <c r="AC100" s="180"/>
      <c r="AD100" s="179"/>
      <c r="AE100" s="168"/>
      <c r="AF100" s="180"/>
      <c r="AG100" s="179"/>
      <c r="AH100" s="168"/>
      <c r="AI100" s="180"/>
      <c r="AJ100" s="179"/>
      <c r="AK100" s="168"/>
      <c r="AL100" s="180"/>
      <c r="AM100" s="179"/>
      <c r="AN100" s="168"/>
      <c r="AO100" s="180"/>
      <c r="AP100" s="179"/>
      <c r="AQ100" s="168"/>
      <c r="AR100" s="180"/>
      <c r="AS100" s="179"/>
      <c r="AT100" s="168"/>
      <c r="AU100" s="180"/>
      <c r="AV100" s="179"/>
      <c r="AW100" s="168"/>
      <c r="AX100" s="180"/>
      <c r="AY100" s="179"/>
      <c r="AZ100" s="168"/>
      <c r="BA100" s="180"/>
      <c r="BB100" s="13"/>
      <c r="BC100" s="26"/>
      <c r="BD100" s="27">
        <f t="shared" si="36"/>
        <v>0</v>
      </c>
      <c r="BE100" s="13"/>
      <c r="BF100" s="26"/>
      <c r="BG100" s="27">
        <f t="shared" si="47"/>
        <v>0</v>
      </c>
      <c r="BH100" s="13"/>
      <c r="BI100" s="26">
        <f t="shared" si="48"/>
        <v>0</v>
      </c>
      <c r="BJ100" s="27">
        <f t="shared" si="49"/>
        <v>0</v>
      </c>
      <c r="BL100" s="42"/>
    </row>
    <row r="101" spans="1:64" ht="14.5" outlineLevel="1" x14ac:dyDescent="0.35">
      <c r="A101" s="13"/>
      <c r="B101" s="340" t="s">
        <v>597</v>
      </c>
      <c r="C101" s="267"/>
      <c r="D101" s="329"/>
      <c r="E101" s="267"/>
      <c r="F101" s="319"/>
      <c r="G101" s="23"/>
      <c r="H101" s="23"/>
      <c r="I101" s="23"/>
      <c r="J101" s="201"/>
      <c r="K101" s="37"/>
      <c r="L101" s="205">
        <f t="shared" si="46"/>
        <v>0</v>
      </c>
      <c r="M101" s="13"/>
      <c r="N101" s="179"/>
      <c r="O101" s="179"/>
      <c r="P101" s="179"/>
      <c r="Q101" s="395" t="str">
        <f t="shared" si="37"/>
        <v>ok</v>
      </c>
      <c r="R101" s="179"/>
      <c r="S101" s="168"/>
      <c r="T101" s="180"/>
      <c r="U101" s="179"/>
      <c r="V101" s="168"/>
      <c r="W101" s="180"/>
      <c r="X101" s="179"/>
      <c r="Y101" s="168"/>
      <c r="Z101" s="180"/>
      <c r="AA101" s="179"/>
      <c r="AB101" s="168"/>
      <c r="AC101" s="180"/>
      <c r="AD101" s="179"/>
      <c r="AE101" s="168"/>
      <c r="AF101" s="180"/>
      <c r="AG101" s="179"/>
      <c r="AH101" s="168"/>
      <c r="AI101" s="180"/>
      <c r="AJ101" s="179"/>
      <c r="AK101" s="168"/>
      <c r="AL101" s="180"/>
      <c r="AM101" s="179"/>
      <c r="AN101" s="168"/>
      <c r="AO101" s="180"/>
      <c r="AP101" s="179"/>
      <c r="AQ101" s="168"/>
      <c r="AR101" s="180"/>
      <c r="AS101" s="179"/>
      <c r="AT101" s="168"/>
      <c r="AU101" s="180"/>
      <c r="AV101" s="179"/>
      <c r="AW101" s="168"/>
      <c r="AX101" s="180"/>
      <c r="AY101" s="179"/>
      <c r="AZ101" s="168"/>
      <c r="BA101" s="180"/>
      <c r="BB101" s="13"/>
      <c r="BC101" s="26"/>
      <c r="BD101" s="27">
        <f t="shared" si="36"/>
        <v>0</v>
      </c>
      <c r="BE101" s="13"/>
      <c r="BF101" s="26"/>
      <c r="BG101" s="27">
        <f t="shared" si="47"/>
        <v>0</v>
      </c>
      <c r="BH101" s="13"/>
      <c r="BI101" s="26">
        <f t="shared" si="48"/>
        <v>0</v>
      </c>
      <c r="BJ101" s="27">
        <f t="shared" si="49"/>
        <v>0</v>
      </c>
      <c r="BL101" s="42"/>
    </row>
    <row r="102" spans="1:64" outlineLevel="1" thickBot="1" x14ac:dyDescent="0.4">
      <c r="A102" s="13"/>
      <c r="B102" s="340" t="s">
        <v>598</v>
      </c>
      <c r="C102" s="328"/>
      <c r="D102" s="329"/>
      <c r="E102" s="328"/>
      <c r="F102" s="326"/>
      <c r="G102" s="303"/>
      <c r="H102" s="303"/>
      <c r="I102" s="303"/>
      <c r="J102" s="311"/>
      <c r="K102" s="312"/>
      <c r="L102" s="205">
        <f t="shared" si="46"/>
        <v>0</v>
      </c>
      <c r="M102" s="13"/>
      <c r="N102" s="179"/>
      <c r="O102" s="179"/>
      <c r="P102" s="179"/>
      <c r="Q102" s="395" t="str">
        <f t="shared" si="37"/>
        <v>ok</v>
      </c>
      <c r="R102" s="179"/>
      <c r="S102" s="168"/>
      <c r="T102" s="180"/>
      <c r="U102" s="179"/>
      <c r="V102" s="168"/>
      <c r="W102" s="180"/>
      <c r="X102" s="179"/>
      <c r="Y102" s="168"/>
      <c r="Z102" s="180"/>
      <c r="AA102" s="179"/>
      <c r="AB102" s="168"/>
      <c r="AC102" s="180"/>
      <c r="AD102" s="179"/>
      <c r="AE102" s="168"/>
      <c r="AF102" s="180"/>
      <c r="AG102" s="179"/>
      <c r="AH102" s="168"/>
      <c r="AI102" s="180"/>
      <c r="AJ102" s="179"/>
      <c r="AK102" s="168"/>
      <c r="AL102" s="180"/>
      <c r="AM102" s="179"/>
      <c r="AN102" s="168"/>
      <c r="AO102" s="180"/>
      <c r="AP102" s="179"/>
      <c r="AQ102" s="168"/>
      <c r="AR102" s="180"/>
      <c r="AS102" s="179"/>
      <c r="AT102" s="168"/>
      <c r="AU102" s="180"/>
      <c r="AV102" s="179"/>
      <c r="AW102" s="168"/>
      <c r="AX102" s="180"/>
      <c r="AY102" s="179"/>
      <c r="AZ102" s="168"/>
      <c r="BA102" s="180"/>
      <c r="BB102" s="13"/>
      <c r="BC102" s="26"/>
      <c r="BD102" s="27">
        <f t="shared" si="36"/>
        <v>0</v>
      </c>
      <c r="BE102" s="13"/>
      <c r="BF102" s="26"/>
      <c r="BG102" s="27">
        <f t="shared" si="47"/>
        <v>0</v>
      </c>
      <c r="BH102" s="13"/>
      <c r="BI102" s="26">
        <f t="shared" si="48"/>
        <v>0</v>
      </c>
      <c r="BJ102" s="27">
        <f t="shared" si="49"/>
        <v>0</v>
      </c>
      <c r="BL102" s="43"/>
    </row>
    <row r="103" spans="1:64" ht="15" customHeight="1" thickBot="1" x14ac:dyDescent="0.4">
      <c r="A103" s="13"/>
      <c r="B103" s="388" t="s">
        <v>627</v>
      </c>
      <c r="C103" s="387"/>
      <c r="D103" s="387"/>
      <c r="E103" s="387"/>
      <c r="F103" s="387"/>
      <c r="G103" s="387"/>
      <c r="H103" s="387"/>
      <c r="I103" s="387"/>
      <c r="J103" s="387"/>
      <c r="K103" s="387"/>
      <c r="L103" s="348">
        <f>SUM(L104:L113)</f>
        <v>0</v>
      </c>
      <c r="M103" s="20"/>
      <c r="N103" s="348">
        <f t="shared" ref="N103:P103" si="50">SUM(N104:N113)</f>
        <v>0</v>
      </c>
      <c r="O103" s="348">
        <f t="shared" si="50"/>
        <v>0</v>
      </c>
      <c r="P103" s="348">
        <f t="shared" si="50"/>
        <v>0</v>
      </c>
      <c r="Q103" s="395" t="str">
        <f t="shared" si="37"/>
        <v>ok</v>
      </c>
      <c r="R103" s="175">
        <f t="shared" ref="R103:BA103" si="51">SUM(R104:R113)</f>
        <v>0</v>
      </c>
      <c r="S103" s="166">
        <f t="shared" si="51"/>
        <v>0</v>
      </c>
      <c r="T103" s="176">
        <f t="shared" si="51"/>
        <v>0</v>
      </c>
      <c r="U103" s="175">
        <f t="shared" si="51"/>
        <v>0</v>
      </c>
      <c r="V103" s="166">
        <f t="shared" si="51"/>
        <v>0</v>
      </c>
      <c r="W103" s="176">
        <f t="shared" si="51"/>
        <v>0</v>
      </c>
      <c r="X103" s="175">
        <f t="shared" si="51"/>
        <v>0</v>
      </c>
      <c r="Y103" s="166">
        <f t="shared" si="51"/>
        <v>0</v>
      </c>
      <c r="Z103" s="176">
        <f t="shared" si="51"/>
        <v>0</v>
      </c>
      <c r="AA103" s="175">
        <f t="shared" si="51"/>
        <v>0</v>
      </c>
      <c r="AB103" s="166">
        <f t="shared" si="51"/>
        <v>0</v>
      </c>
      <c r="AC103" s="176">
        <f t="shared" si="51"/>
        <v>0</v>
      </c>
      <c r="AD103" s="175">
        <f t="shared" si="51"/>
        <v>0</v>
      </c>
      <c r="AE103" s="166">
        <f t="shared" si="51"/>
        <v>0</v>
      </c>
      <c r="AF103" s="176">
        <f t="shared" si="51"/>
        <v>0</v>
      </c>
      <c r="AG103" s="175">
        <f t="shared" si="51"/>
        <v>0</v>
      </c>
      <c r="AH103" s="166">
        <f t="shared" si="51"/>
        <v>0</v>
      </c>
      <c r="AI103" s="176">
        <f t="shared" si="51"/>
        <v>0</v>
      </c>
      <c r="AJ103" s="175">
        <f t="shared" si="51"/>
        <v>0</v>
      </c>
      <c r="AK103" s="166">
        <f t="shared" si="51"/>
        <v>0</v>
      </c>
      <c r="AL103" s="176">
        <f t="shared" si="51"/>
        <v>0</v>
      </c>
      <c r="AM103" s="175">
        <f t="shared" si="51"/>
        <v>0</v>
      </c>
      <c r="AN103" s="166">
        <f t="shared" si="51"/>
        <v>0</v>
      </c>
      <c r="AO103" s="176">
        <f t="shared" si="51"/>
        <v>0</v>
      </c>
      <c r="AP103" s="175">
        <f t="shared" si="51"/>
        <v>0</v>
      </c>
      <c r="AQ103" s="166">
        <f t="shared" si="51"/>
        <v>0</v>
      </c>
      <c r="AR103" s="176">
        <f t="shared" si="51"/>
        <v>0</v>
      </c>
      <c r="AS103" s="175">
        <f t="shared" si="51"/>
        <v>0</v>
      </c>
      <c r="AT103" s="166">
        <f t="shared" si="51"/>
        <v>0</v>
      </c>
      <c r="AU103" s="176">
        <f t="shared" si="51"/>
        <v>0</v>
      </c>
      <c r="AV103" s="175">
        <f t="shared" si="51"/>
        <v>0</v>
      </c>
      <c r="AW103" s="166">
        <f t="shared" si="51"/>
        <v>0</v>
      </c>
      <c r="AX103" s="176">
        <f t="shared" si="51"/>
        <v>0</v>
      </c>
      <c r="AY103" s="175">
        <f t="shared" si="51"/>
        <v>0</v>
      </c>
      <c r="AZ103" s="166">
        <f t="shared" si="51"/>
        <v>0</v>
      </c>
      <c r="BA103" s="176">
        <f t="shared" si="51"/>
        <v>0</v>
      </c>
      <c r="BB103" s="13"/>
      <c r="BC103" s="21">
        <f>SUM(BC104:BC113)</f>
        <v>0</v>
      </c>
      <c r="BD103" s="22">
        <f t="shared" si="36"/>
        <v>0</v>
      </c>
      <c r="BE103" s="13"/>
      <c r="BF103" s="21">
        <f>SUM(BF104:BF113)</f>
        <v>0</v>
      </c>
      <c r="BG103" s="22">
        <f>IFERROR(BF103/L103,0)</f>
        <v>0</v>
      </c>
      <c r="BH103" s="13"/>
      <c r="BI103" s="21">
        <f>SUM(BI104:BI113)</f>
        <v>0</v>
      </c>
      <c r="BJ103" s="22">
        <f>IFERROR(BI103/L103,0)</f>
        <v>0</v>
      </c>
      <c r="BL103" s="40"/>
    </row>
    <row r="104" spans="1:64" ht="14.5" x14ac:dyDescent="0.35">
      <c r="A104" s="13"/>
      <c r="B104" s="340" t="s">
        <v>599</v>
      </c>
      <c r="C104" s="353"/>
      <c r="D104" s="353"/>
      <c r="E104" s="353"/>
      <c r="F104" s="354"/>
      <c r="G104" s="355"/>
      <c r="H104" s="355"/>
      <c r="I104" s="355"/>
      <c r="J104" s="356"/>
      <c r="K104" s="357"/>
      <c r="L104" s="205">
        <f t="shared" ref="L104:L113" si="52">F104*H104*J104*K104</f>
        <v>0</v>
      </c>
      <c r="M104" s="13"/>
      <c r="N104" s="177"/>
      <c r="O104" s="177"/>
      <c r="P104" s="177"/>
      <c r="Q104" s="395" t="str">
        <f t="shared" si="37"/>
        <v>ok</v>
      </c>
      <c r="R104" s="177"/>
      <c r="S104" s="169"/>
      <c r="T104" s="178"/>
      <c r="U104" s="177"/>
      <c r="V104" s="169"/>
      <c r="W104" s="178"/>
      <c r="X104" s="177"/>
      <c r="Y104" s="169"/>
      <c r="Z104" s="178"/>
      <c r="AA104" s="177"/>
      <c r="AB104" s="169"/>
      <c r="AC104" s="178"/>
      <c r="AD104" s="177"/>
      <c r="AE104" s="169"/>
      <c r="AF104" s="178"/>
      <c r="AG104" s="177"/>
      <c r="AH104" s="169"/>
      <c r="AI104" s="178"/>
      <c r="AJ104" s="177"/>
      <c r="AK104" s="169"/>
      <c r="AL104" s="178"/>
      <c r="AM104" s="177"/>
      <c r="AN104" s="169"/>
      <c r="AO104" s="178"/>
      <c r="AP104" s="177"/>
      <c r="AQ104" s="169"/>
      <c r="AR104" s="178"/>
      <c r="AS104" s="177"/>
      <c r="AT104" s="169"/>
      <c r="AU104" s="178"/>
      <c r="AV104" s="177"/>
      <c r="AW104" s="169"/>
      <c r="AX104" s="178"/>
      <c r="AY104" s="177"/>
      <c r="AZ104" s="169"/>
      <c r="BA104" s="178"/>
      <c r="BB104" s="13"/>
      <c r="BC104" s="26"/>
      <c r="BD104" s="27">
        <f t="shared" si="36"/>
        <v>0</v>
      </c>
      <c r="BE104" s="13"/>
      <c r="BF104" s="26"/>
      <c r="BG104" s="27">
        <f t="shared" ref="BG104:BG113" si="53">IFERROR(BF104/L104,0)</f>
        <v>0</v>
      </c>
      <c r="BH104" s="13"/>
      <c r="BI104" s="26">
        <f t="shared" ref="BI104:BI113" si="54">BC104+BF104</f>
        <v>0</v>
      </c>
      <c r="BJ104" s="27">
        <f t="shared" ref="BJ104:BJ113" si="55">IFERROR(BI104/L104,0)</f>
        <v>0</v>
      </c>
      <c r="BL104" s="43"/>
    </row>
    <row r="105" spans="1:64" ht="14.5" x14ac:dyDescent="0.35">
      <c r="A105" s="13"/>
      <c r="B105" s="340" t="s">
        <v>600</v>
      </c>
      <c r="C105" s="267"/>
      <c r="D105" s="329"/>
      <c r="E105" s="267"/>
      <c r="F105" s="326"/>
      <c r="G105" s="303"/>
      <c r="H105" s="303"/>
      <c r="I105" s="303"/>
      <c r="J105" s="359"/>
      <c r="K105" s="305"/>
      <c r="L105" s="205">
        <f t="shared" si="52"/>
        <v>0</v>
      </c>
      <c r="M105" s="13"/>
      <c r="N105" s="179"/>
      <c r="O105" s="179"/>
      <c r="P105" s="179"/>
      <c r="Q105" s="395" t="str">
        <f t="shared" si="37"/>
        <v>ok</v>
      </c>
      <c r="R105" s="179"/>
      <c r="S105" s="168"/>
      <c r="T105" s="180"/>
      <c r="U105" s="179"/>
      <c r="V105" s="168"/>
      <c r="W105" s="180"/>
      <c r="X105" s="179"/>
      <c r="Y105" s="168"/>
      <c r="Z105" s="180"/>
      <c r="AA105" s="179"/>
      <c r="AB105" s="168"/>
      <c r="AC105" s="180"/>
      <c r="AD105" s="179"/>
      <c r="AE105" s="168"/>
      <c r="AF105" s="180"/>
      <c r="AG105" s="179"/>
      <c r="AH105" s="168"/>
      <c r="AI105" s="180"/>
      <c r="AJ105" s="179"/>
      <c r="AK105" s="168"/>
      <c r="AL105" s="180"/>
      <c r="AM105" s="179"/>
      <c r="AN105" s="168"/>
      <c r="AO105" s="180"/>
      <c r="AP105" s="179"/>
      <c r="AQ105" s="168"/>
      <c r="AR105" s="180"/>
      <c r="AS105" s="179"/>
      <c r="AT105" s="168"/>
      <c r="AU105" s="180"/>
      <c r="AV105" s="179"/>
      <c r="AW105" s="168"/>
      <c r="AX105" s="180"/>
      <c r="AY105" s="179"/>
      <c r="AZ105" s="168"/>
      <c r="BA105" s="180"/>
      <c r="BB105" s="13"/>
      <c r="BC105" s="26"/>
      <c r="BD105" s="27">
        <f t="shared" si="36"/>
        <v>0</v>
      </c>
      <c r="BE105" s="13"/>
      <c r="BF105" s="26"/>
      <c r="BG105" s="27">
        <f t="shared" si="53"/>
        <v>0</v>
      </c>
      <c r="BH105" s="13"/>
      <c r="BI105" s="26">
        <f t="shared" si="54"/>
        <v>0</v>
      </c>
      <c r="BJ105" s="27">
        <f t="shared" si="55"/>
        <v>0</v>
      </c>
      <c r="BL105" s="43"/>
    </row>
    <row r="106" spans="1:64" ht="14.5" outlineLevel="1" x14ac:dyDescent="0.35">
      <c r="A106" s="13"/>
      <c r="B106" s="340" t="s">
        <v>601</v>
      </c>
      <c r="C106" s="267"/>
      <c r="D106" s="267"/>
      <c r="E106" s="267"/>
      <c r="F106" s="267"/>
      <c r="G106" s="267"/>
      <c r="H106" s="267"/>
      <c r="I106" s="267"/>
      <c r="J106" s="359"/>
      <c r="K106" s="24"/>
      <c r="L106" s="205">
        <f t="shared" si="52"/>
        <v>0</v>
      </c>
      <c r="M106" s="13"/>
      <c r="N106" s="181"/>
      <c r="O106" s="181"/>
      <c r="P106" s="181"/>
      <c r="Q106" s="395" t="str">
        <f t="shared" si="37"/>
        <v>ok</v>
      </c>
      <c r="R106" s="181"/>
      <c r="S106" s="174"/>
      <c r="T106" s="182"/>
      <c r="U106" s="181"/>
      <c r="V106" s="174"/>
      <c r="W106" s="182"/>
      <c r="X106" s="181"/>
      <c r="Y106" s="174"/>
      <c r="Z106" s="182"/>
      <c r="AA106" s="181"/>
      <c r="AB106" s="174"/>
      <c r="AC106" s="182"/>
      <c r="AD106" s="181"/>
      <c r="AE106" s="174"/>
      <c r="AF106" s="182"/>
      <c r="AG106" s="181"/>
      <c r="AH106" s="174"/>
      <c r="AI106" s="182"/>
      <c r="AJ106" s="181"/>
      <c r="AK106" s="174"/>
      <c r="AL106" s="182"/>
      <c r="AM106" s="181"/>
      <c r="AN106" s="174"/>
      <c r="AO106" s="182"/>
      <c r="AP106" s="181"/>
      <c r="AQ106" s="174"/>
      <c r="AR106" s="182"/>
      <c r="AS106" s="181"/>
      <c r="AT106" s="174"/>
      <c r="AU106" s="182"/>
      <c r="AV106" s="181"/>
      <c r="AW106" s="174"/>
      <c r="AX106" s="182"/>
      <c r="AY106" s="181"/>
      <c r="AZ106" s="174"/>
      <c r="BA106" s="182"/>
      <c r="BB106" s="13"/>
      <c r="BC106" s="26"/>
      <c r="BD106" s="27">
        <f t="shared" si="36"/>
        <v>0</v>
      </c>
      <c r="BE106" s="13"/>
      <c r="BF106" s="26"/>
      <c r="BG106" s="27">
        <f t="shared" si="53"/>
        <v>0</v>
      </c>
      <c r="BH106" s="13"/>
      <c r="BI106" s="26">
        <f t="shared" si="54"/>
        <v>0</v>
      </c>
      <c r="BJ106" s="27">
        <f t="shared" si="55"/>
        <v>0</v>
      </c>
      <c r="BL106" s="43"/>
    </row>
    <row r="107" spans="1:64" ht="14.5" outlineLevel="1" x14ac:dyDescent="0.35">
      <c r="A107" s="13"/>
      <c r="B107" s="340" t="s">
        <v>602</v>
      </c>
      <c r="C107" s="267"/>
      <c r="D107" s="267"/>
      <c r="E107" s="267"/>
      <c r="F107" s="267"/>
      <c r="G107" s="267"/>
      <c r="H107" s="267"/>
      <c r="I107" s="267"/>
      <c r="J107" s="360"/>
      <c r="K107" s="24"/>
      <c r="L107" s="205">
        <f t="shared" si="52"/>
        <v>0</v>
      </c>
      <c r="M107" s="13"/>
      <c r="N107" s="183"/>
      <c r="O107" s="183"/>
      <c r="P107" s="183"/>
      <c r="Q107" s="395" t="str">
        <f t="shared" si="37"/>
        <v>ok</v>
      </c>
      <c r="R107" s="183"/>
      <c r="S107" s="61"/>
      <c r="T107" s="184"/>
      <c r="U107" s="183"/>
      <c r="V107" s="61"/>
      <c r="W107" s="184"/>
      <c r="X107" s="183"/>
      <c r="Y107" s="61"/>
      <c r="Z107" s="184"/>
      <c r="AA107" s="183"/>
      <c r="AB107" s="61"/>
      <c r="AC107" s="184"/>
      <c r="AD107" s="183"/>
      <c r="AE107" s="61"/>
      <c r="AF107" s="184"/>
      <c r="AG107" s="183"/>
      <c r="AH107" s="61"/>
      <c r="AI107" s="184"/>
      <c r="AJ107" s="183"/>
      <c r="AK107" s="61"/>
      <c r="AL107" s="184"/>
      <c r="AM107" s="183"/>
      <c r="AN107" s="61"/>
      <c r="AO107" s="184"/>
      <c r="AP107" s="183"/>
      <c r="AQ107" s="61"/>
      <c r="AR107" s="184"/>
      <c r="AS107" s="183"/>
      <c r="AT107" s="61"/>
      <c r="AU107" s="184"/>
      <c r="AV107" s="183"/>
      <c r="AW107" s="61"/>
      <c r="AX107" s="184"/>
      <c r="AY107" s="183"/>
      <c r="AZ107" s="61"/>
      <c r="BA107" s="184"/>
      <c r="BB107" s="13"/>
      <c r="BC107" s="26"/>
      <c r="BD107" s="27">
        <f t="shared" si="36"/>
        <v>0</v>
      </c>
      <c r="BE107" s="13"/>
      <c r="BF107" s="26"/>
      <c r="BG107" s="27">
        <f t="shared" si="53"/>
        <v>0</v>
      </c>
      <c r="BH107" s="13"/>
      <c r="BI107" s="26">
        <f t="shared" si="54"/>
        <v>0</v>
      </c>
      <c r="BJ107" s="27">
        <f t="shared" si="55"/>
        <v>0</v>
      </c>
      <c r="BL107" s="43"/>
    </row>
    <row r="108" spans="1:64" ht="14.5" outlineLevel="1" x14ac:dyDescent="0.35">
      <c r="A108" s="13"/>
      <c r="B108" s="340" t="s">
        <v>603</v>
      </c>
      <c r="C108" s="267"/>
      <c r="D108" s="329"/>
      <c r="E108" s="267"/>
      <c r="F108" s="267"/>
      <c r="G108" s="23"/>
      <c r="H108" s="23"/>
      <c r="I108" s="23"/>
      <c r="J108" s="56"/>
      <c r="K108" s="24"/>
      <c r="L108" s="205">
        <f t="shared" si="52"/>
        <v>0</v>
      </c>
      <c r="M108" s="13"/>
      <c r="N108" s="183"/>
      <c r="O108" s="183"/>
      <c r="P108" s="183"/>
      <c r="Q108" s="395" t="str">
        <f t="shared" si="37"/>
        <v>ok</v>
      </c>
      <c r="R108" s="183"/>
      <c r="S108" s="61"/>
      <c r="T108" s="184"/>
      <c r="U108" s="183"/>
      <c r="V108" s="61"/>
      <c r="W108" s="184"/>
      <c r="X108" s="183"/>
      <c r="Y108" s="61"/>
      <c r="Z108" s="184"/>
      <c r="AA108" s="183"/>
      <c r="AB108" s="61"/>
      <c r="AC108" s="184"/>
      <c r="AD108" s="183"/>
      <c r="AE108" s="61"/>
      <c r="AF108" s="184"/>
      <c r="AG108" s="183"/>
      <c r="AH108" s="61"/>
      <c r="AI108" s="184"/>
      <c r="AJ108" s="183"/>
      <c r="AK108" s="61"/>
      <c r="AL108" s="184"/>
      <c r="AM108" s="183"/>
      <c r="AN108" s="61"/>
      <c r="AO108" s="184"/>
      <c r="AP108" s="183"/>
      <c r="AQ108" s="61"/>
      <c r="AR108" s="184"/>
      <c r="AS108" s="183"/>
      <c r="AT108" s="61"/>
      <c r="AU108" s="184"/>
      <c r="AV108" s="183"/>
      <c r="AW108" s="61"/>
      <c r="AX108" s="184"/>
      <c r="AY108" s="183"/>
      <c r="AZ108" s="61"/>
      <c r="BA108" s="184"/>
      <c r="BB108" s="13"/>
      <c r="BC108" s="26"/>
      <c r="BD108" s="27">
        <f t="shared" si="36"/>
        <v>0</v>
      </c>
      <c r="BE108" s="13"/>
      <c r="BF108" s="26"/>
      <c r="BG108" s="27">
        <f t="shared" si="53"/>
        <v>0</v>
      </c>
      <c r="BH108" s="13"/>
      <c r="BI108" s="26">
        <f t="shared" si="54"/>
        <v>0</v>
      </c>
      <c r="BJ108" s="27">
        <f t="shared" si="55"/>
        <v>0</v>
      </c>
      <c r="BL108" s="43"/>
    </row>
    <row r="109" spans="1:64" ht="14.5" outlineLevel="1" x14ac:dyDescent="0.35">
      <c r="A109" s="13"/>
      <c r="B109" s="340" t="s">
        <v>604</v>
      </c>
      <c r="C109" s="267"/>
      <c r="D109" s="329"/>
      <c r="E109" s="267"/>
      <c r="F109" s="267"/>
      <c r="G109" s="23"/>
      <c r="H109" s="23"/>
      <c r="I109" s="23"/>
      <c r="J109" s="56"/>
      <c r="K109" s="24"/>
      <c r="L109" s="205">
        <f t="shared" si="52"/>
        <v>0</v>
      </c>
      <c r="M109" s="13"/>
      <c r="N109" s="183"/>
      <c r="O109" s="183"/>
      <c r="P109" s="183"/>
      <c r="Q109" s="395" t="str">
        <f t="shared" si="37"/>
        <v>ok</v>
      </c>
      <c r="R109" s="183"/>
      <c r="S109" s="61"/>
      <c r="T109" s="184"/>
      <c r="U109" s="183"/>
      <c r="V109" s="61"/>
      <c r="W109" s="184"/>
      <c r="X109" s="183"/>
      <c r="Y109" s="61"/>
      <c r="Z109" s="184"/>
      <c r="AA109" s="183"/>
      <c r="AB109" s="61"/>
      <c r="AC109" s="184"/>
      <c r="AD109" s="183"/>
      <c r="AE109" s="61"/>
      <c r="AF109" s="184"/>
      <c r="AG109" s="183"/>
      <c r="AH109" s="61"/>
      <c r="AI109" s="184"/>
      <c r="AJ109" s="183"/>
      <c r="AK109" s="61"/>
      <c r="AL109" s="184"/>
      <c r="AM109" s="183"/>
      <c r="AN109" s="61"/>
      <c r="AO109" s="184"/>
      <c r="AP109" s="183"/>
      <c r="AQ109" s="61"/>
      <c r="AR109" s="184"/>
      <c r="AS109" s="183"/>
      <c r="AT109" s="61"/>
      <c r="AU109" s="184"/>
      <c r="AV109" s="183"/>
      <c r="AW109" s="61"/>
      <c r="AX109" s="184"/>
      <c r="AY109" s="183"/>
      <c r="AZ109" s="61"/>
      <c r="BA109" s="184"/>
      <c r="BB109" s="13"/>
      <c r="BC109" s="26"/>
      <c r="BD109" s="27">
        <f t="shared" si="36"/>
        <v>0</v>
      </c>
      <c r="BE109" s="13"/>
      <c r="BF109" s="26"/>
      <c r="BG109" s="27">
        <f t="shared" si="53"/>
        <v>0</v>
      </c>
      <c r="BH109" s="13"/>
      <c r="BI109" s="26">
        <f t="shared" si="54"/>
        <v>0</v>
      </c>
      <c r="BJ109" s="27">
        <f t="shared" si="55"/>
        <v>0</v>
      </c>
      <c r="BL109" s="43"/>
    </row>
    <row r="110" spans="1:64" ht="14.5" outlineLevel="1" x14ac:dyDescent="0.35">
      <c r="A110" s="13"/>
      <c r="B110" s="340" t="s">
        <v>605</v>
      </c>
      <c r="C110" s="267"/>
      <c r="D110" s="329"/>
      <c r="E110" s="267"/>
      <c r="F110" s="267"/>
      <c r="G110" s="23"/>
      <c r="H110" s="23"/>
      <c r="I110" s="23"/>
      <c r="J110" s="56"/>
      <c r="K110" s="24"/>
      <c r="L110" s="205">
        <f t="shared" si="52"/>
        <v>0</v>
      </c>
      <c r="M110" s="13"/>
      <c r="N110" s="183"/>
      <c r="O110" s="183"/>
      <c r="P110" s="183"/>
      <c r="Q110" s="395" t="str">
        <f t="shared" si="37"/>
        <v>ok</v>
      </c>
      <c r="R110" s="183"/>
      <c r="S110" s="61"/>
      <c r="T110" s="184"/>
      <c r="U110" s="183"/>
      <c r="V110" s="61"/>
      <c r="W110" s="184"/>
      <c r="X110" s="183"/>
      <c r="Y110" s="61"/>
      <c r="Z110" s="184"/>
      <c r="AA110" s="183"/>
      <c r="AB110" s="61"/>
      <c r="AC110" s="184"/>
      <c r="AD110" s="183"/>
      <c r="AE110" s="61"/>
      <c r="AF110" s="184"/>
      <c r="AG110" s="183"/>
      <c r="AH110" s="61"/>
      <c r="AI110" s="184"/>
      <c r="AJ110" s="183"/>
      <c r="AK110" s="61"/>
      <c r="AL110" s="184"/>
      <c r="AM110" s="183"/>
      <c r="AN110" s="61"/>
      <c r="AO110" s="184"/>
      <c r="AP110" s="183"/>
      <c r="AQ110" s="61"/>
      <c r="AR110" s="184"/>
      <c r="AS110" s="183"/>
      <c r="AT110" s="61"/>
      <c r="AU110" s="184"/>
      <c r="AV110" s="183"/>
      <c r="AW110" s="61"/>
      <c r="AX110" s="184"/>
      <c r="AY110" s="183"/>
      <c r="AZ110" s="61"/>
      <c r="BA110" s="184"/>
      <c r="BB110" s="13"/>
      <c r="BC110" s="26"/>
      <c r="BD110" s="27">
        <f t="shared" si="36"/>
        <v>0</v>
      </c>
      <c r="BE110" s="13"/>
      <c r="BF110" s="26"/>
      <c r="BG110" s="27">
        <f t="shared" si="53"/>
        <v>0</v>
      </c>
      <c r="BH110" s="13"/>
      <c r="BI110" s="26">
        <f t="shared" si="54"/>
        <v>0</v>
      </c>
      <c r="BJ110" s="27">
        <f t="shared" si="55"/>
        <v>0</v>
      </c>
      <c r="BL110" s="43"/>
    </row>
    <row r="111" spans="1:64" ht="14.5" outlineLevel="1" x14ac:dyDescent="0.35">
      <c r="A111" s="13"/>
      <c r="B111" s="340" t="s">
        <v>606</v>
      </c>
      <c r="C111" s="267"/>
      <c r="D111" s="329"/>
      <c r="E111" s="267"/>
      <c r="F111" s="267"/>
      <c r="G111" s="23"/>
      <c r="H111" s="23"/>
      <c r="I111" s="23"/>
      <c r="J111" s="56"/>
      <c r="K111" s="24"/>
      <c r="L111" s="205">
        <f t="shared" si="52"/>
        <v>0</v>
      </c>
      <c r="M111" s="13"/>
      <c r="N111" s="183"/>
      <c r="O111" s="183"/>
      <c r="P111" s="183"/>
      <c r="Q111" s="395" t="str">
        <f t="shared" si="37"/>
        <v>ok</v>
      </c>
      <c r="R111" s="183"/>
      <c r="S111" s="61"/>
      <c r="T111" s="184"/>
      <c r="U111" s="183"/>
      <c r="V111" s="61"/>
      <c r="W111" s="184"/>
      <c r="X111" s="183"/>
      <c r="Y111" s="61"/>
      <c r="Z111" s="184"/>
      <c r="AA111" s="183"/>
      <c r="AB111" s="61"/>
      <c r="AC111" s="184"/>
      <c r="AD111" s="183"/>
      <c r="AE111" s="61"/>
      <c r="AF111" s="184"/>
      <c r="AG111" s="183"/>
      <c r="AH111" s="61"/>
      <c r="AI111" s="184"/>
      <c r="AJ111" s="183"/>
      <c r="AK111" s="61"/>
      <c r="AL111" s="184"/>
      <c r="AM111" s="183"/>
      <c r="AN111" s="61"/>
      <c r="AO111" s="184"/>
      <c r="AP111" s="183"/>
      <c r="AQ111" s="61"/>
      <c r="AR111" s="184"/>
      <c r="AS111" s="183"/>
      <c r="AT111" s="61"/>
      <c r="AU111" s="184"/>
      <c r="AV111" s="183"/>
      <c r="AW111" s="61"/>
      <c r="AX111" s="184"/>
      <c r="AY111" s="183"/>
      <c r="AZ111" s="61"/>
      <c r="BA111" s="184"/>
      <c r="BB111" s="13"/>
      <c r="BC111" s="26"/>
      <c r="BD111" s="27">
        <f t="shared" si="36"/>
        <v>0</v>
      </c>
      <c r="BE111" s="13"/>
      <c r="BF111" s="26"/>
      <c r="BG111" s="27">
        <f t="shared" si="53"/>
        <v>0</v>
      </c>
      <c r="BH111" s="13"/>
      <c r="BI111" s="26">
        <f t="shared" si="54"/>
        <v>0</v>
      </c>
      <c r="BJ111" s="27">
        <f t="shared" si="55"/>
        <v>0</v>
      </c>
      <c r="BL111" s="43"/>
    </row>
    <row r="112" spans="1:64" ht="14.5" outlineLevel="1" x14ac:dyDescent="0.35">
      <c r="A112" s="13"/>
      <c r="B112" s="340" t="s">
        <v>607</v>
      </c>
      <c r="C112" s="267"/>
      <c r="D112" s="329"/>
      <c r="E112" s="267"/>
      <c r="F112" s="267"/>
      <c r="G112" s="23"/>
      <c r="H112" s="23"/>
      <c r="I112" s="23"/>
      <c r="J112" s="56"/>
      <c r="K112" s="24"/>
      <c r="L112" s="205">
        <f t="shared" si="52"/>
        <v>0</v>
      </c>
      <c r="M112" s="13"/>
      <c r="N112" s="183"/>
      <c r="O112" s="183"/>
      <c r="P112" s="183"/>
      <c r="Q112" s="395" t="str">
        <f t="shared" si="37"/>
        <v>ok</v>
      </c>
      <c r="R112" s="183"/>
      <c r="S112" s="61"/>
      <c r="T112" s="184"/>
      <c r="U112" s="183"/>
      <c r="V112" s="61"/>
      <c r="W112" s="184"/>
      <c r="X112" s="183"/>
      <c r="Y112" s="61"/>
      <c r="Z112" s="184"/>
      <c r="AA112" s="183"/>
      <c r="AB112" s="61"/>
      <c r="AC112" s="184"/>
      <c r="AD112" s="183"/>
      <c r="AE112" s="61"/>
      <c r="AF112" s="184"/>
      <c r="AG112" s="183"/>
      <c r="AH112" s="61"/>
      <c r="AI112" s="184"/>
      <c r="AJ112" s="183"/>
      <c r="AK112" s="61"/>
      <c r="AL112" s="184"/>
      <c r="AM112" s="183"/>
      <c r="AN112" s="61"/>
      <c r="AO112" s="184"/>
      <c r="AP112" s="183"/>
      <c r="AQ112" s="61"/>
      <c r="AR112" s="184"/>
      <c r="AS112" s="183"/>
      <c r="AT112" s="61"/>
      <c r="AU112" s="184"/>
      <c r="AV112" s="183"/>
      <c r="AW112" s="61"/>
      <c r="AX112" s="184"/>
      <c r="AY112" s="183"/>
      <c r="AZ112" s="61"/>
      <c r="BA112" s="184"/>
      <c r="BB112" s="13"/>
      <c r="BC112" s="26"/>
      <c r="BD112" s="27">
        <f t="shared" si="36"/>
        <v>0</v>
      </c>
      <c r="BE112" s="13"/>
      <c r="BF112" s="26"/>
      <c r="BG112" s="27">
        <f t="shared" si="53"/>
        <v>0</v>
      </c>
      <c r="BH112" s="13"/>
      <c r="BI112" s="26">
        <f t="shared" si="54"/>
        <v>0</v>
      </c>
      <c r="BJ112" s="27">
        <f t="shared" si="55"/>
        <v>0</v>
      </c>
      <c r="BL112" s="43"/>
    </row>
    <row r="113" spans="1:64" outlineLevel="1" thickBot="1" x14ac:dyDescent="0.4">
      <c r="A113" s="13"/>
      <c r="B113" s="340" t="s">
        <v>608</v>
      </c>
      <c r="C113" s="317"/>
      <c r="D113" s="358"/>
      <c r="E113" s="317"/>
      <c r="F113" s="341"/>
      <c r="G113" s="192"/>
      <c r="H113" s="192"/>
      <c r="I113" s="192"/>
      <c r="J113" s="193"/>
      <c r="K113" s="194"/>
      <c r="L113" s="205">
        <f t="shared" si="52"/>
        <v>0</v>
      </c>
      <c r="M113" s="13"/>
      <c r="N113" s="185"/>
      <c r="O113" s="185"/>
      <c r="P113" s="185"/>
      <c r="Q113" s="395" t="str">
        <f t="shared" si="37"/>
        <v>ok</v>
      </c>
      <c r="R113" s="185"/>
      <c r="S113" s="66"/>
      <c r="T113" s="186"/>
      <c r="U113" s="185"/>
      <c r="V113" s="66"/>
      <c r="W113" s="186"/>
      <c r="X113" s="185"/>
      <c r="Y113" s="66"/>
      <c r="Z113" s="186"/>
      <c r="AA113" s="185"/>
      <c r="AB113" s="66"/>
      <c r="AC113" s="186"/>
      <c r="AD113" s="185"/>
      <c r="AE113" s="66"/>
      <c r="AF113" s="186"/>
      <c r="AG113" s="185"/>
      <c r="AH113" s="66"/>
      <c r="AI113" s="186"/>
      <c r="AJ113" s="185"/>
      <c r="AK113" s="66"/>
      <c r="AL113" s="186"/>
      <c r="AM113" s="185"/>
      <c r="AN113" s="66"/>
      <c r="AO113" s="186"/>
      <c r="AP113" s="185"/>
      <c r="AQ113" s="66"/>
      <c r="AR113" s="186"/>
      <c r="AS113" s="185"/>
      <c r="AT113" s="66"/>
      <c r="AU113" s="186"/>
      <c r="AV113" s="185"/>
      <c r="AW113" s="66"/>
      <c r="AX113" s="186"/>
      <c r="AY113" s="185"/>
      <c r="AZ113" s="66"/>
      <c r="BA113" s="186"/>
      <c r="BB113" s="13"/>
      <c r="BC113" s="155"/>
      <c r="BD113" s="197">
        <f t="shared" si="36"/>
        <v>0</v>
      </c>
      <c r="BE113" s="13"/>
      <c r="BF113" s="155"/>
      <c r="BG113" s="27">
        <f t="shared" si="53"/>
        <v>0</v>
      </c>
      <c r="BH113" s="13"/>
      <c r="BI113" s="26">
        <f t="shared" si="54"/>
        <v>0</v>
      </c>
      <c r="BJ113" s="27">
        <f t="shared" si="55"/>
        <v>0</v>
      </c>
      <c r="BL113" s="198"/>
    </row>
    <row r="114" spans="1:64" ht="15" customHeight="1" thickBot="1" x14ac:dyDescent="0.4">
      <c r="A114" s="13"/>
      <c r="B114" s="388" t="s">
        <v>326</v>
      </c>
      <c r="C114" s="387"/>
      <c r="D114" s="387"/>
      <c r="E114" s="387"/>
      <c r="F114" s="387"/>
      <c r="G114" s="387"/>
      <c r="H114" s="387"/>
      <c r="I114" s="387"/>
      <c r="J114" s="387"/>
      <c r="K114" s="387"/>
      <c r="L114" s="348">
        <f>SUM(L115:L124)</f>
        <v>0</v>
      </c>
      <c r="M114" s="20"/>
      <c r="N114" s="348">
        <f t="shared" ref="N114:P114" si="56">SUM(N115:N124)</f>
        <v>0</v>
      </c>
      <c r="O114" s="348">
        <f t="shared" si="56"/>
        <v>0</v>
      </c>
      <c r="P114" s="348">
        <f t="shared" si="56"/>
        <v>0</v>
      </c>
      <c r="Q114" s="395" t="str">
        <f t="shared" si="37"/>
        <v>ok</v>
      </c>
      <c r="R114" s="175">
        <f t="shared" ref="R114:BA114" si="57">SUM(R115:R124)</f>
        <v>0</v>
      </c>
      <c r="S114" s="166">
        <f t="shared" si="57"/>
        <v>0</v>
      </c>
      <c r="T114" s="176">
        <f t="shared" si="57"/>
        <v>0</v>
      </c>
      <c r="U114" s="175">
        <f t="shared" si="57"/>
        <v>0</v>
      </c>
      <c r="V114" s="166">
        <f t="shared" si="57"/>
        <v>0</v>
      </c>
      <c r="W114" s="176">
        <f t="shared" si="57"/>
        <v>0</v>
      </c>
      <c r="X114" s="175">
        <f t="shared" si="57"/>
        <v>0</v>
      </c>
      <c r="Y114" s="166">
        <f t="shared" si="57"/>
        <v>0</v>
      </c>
      <c r="Z114" s="176">
        <f t="shared" si="57"/>
        <v>0</v>
      </c>
      <c r="AA114" s="175">
        <f t="shared" si="57"/>
        <v>0</v>
      </c>
      <c r="AB114" s="166">
        <f t="shared" si="57"/>
        <v>0</v>
      </c>
      <c r="AC114" s="176">
        <f t="shared" si="57"/>
        <v>0</v>
      </c>
      <c r="AD114" s="175">
        <f t="shared" si="57"/>
        <v>0</v>
      </c>
      <c r="AE114" s="166">
        <f t="shared" si="57"/>
        <v>0</v>
      </c>
      <c r="AF114" s="176">
        <f t="shared" si="57"/>
        <v>0</v>
      </c>
      <c r="AG114" s="175">
        <f t="shared" si="57"/>
        <v>0</v>
      </c>
      <c r="AH114" s="166">
        <f t="shared" si="57"/>
        <v>0</v>
      </c>
      <c r="AI114" s="176">
        <f t="shared" si="57"/>
        <v>0</v>
      </c>
      <c r="AJ114" s="175">
        <f t="shared" si="57"/>
        <v>0</v>
      </c>
      <c r="AK114" s="166">
        <f t="shared" si="57"/>
        <v>0</v>
      </c>
      <c r="AL114" s="176">
        <f t="shared" si="57"/>
        <v>0</v>
      </c>
      <c r="AM114" s="175">
        <f t="shared" si="57"/>
        <v>0</v>
      </c>
      <c r="AN114" s="166">
        <f t="shared" si="57"/>
        <v>0</v>
      </c>
      <c r="AO114" s="176">
        <f t="shared" si="57"/>
        <v>0</v>
      </c>
      <c r="AP114" s="175">
        <f t="shared" si="57"/>
        <v>0</v>
      </c>
      <c r="AQ114" s="166">
        <f t="shared" si="57"/>
        <v>0</v>
      </c>
      <c r="AR114" s="176">
        <f t="shared" si="57"/>
        <v>0</v>
      </c>
      <c r="AS114" s="175">
        <f t="shared" si="57"/>
        <v>0</v>
      </c>
      <c r="AT114" s="166">
        <f t="shared" si="57"/>
        <v>0</v>
      </c>
      <c r="AU114" s="176">
        <f t="shared" si="57"/>
        <v>0</v>
      </c>
      <c r="AV114" s="175">
        <f t="shared" si="57"/>
        <v>0</v>
      </c>
      <c r="AW114" s="166">
        <f t="shared" si="57"/>
        <v>0</v>
      </c>
      <c r="AX114" s="176">
        <f t="shared" si="57"/>
        <v>0</v>
      </c>
      <c r="AY114" s="175">
        <f t="shared" si="57"/>
        <v>0</v>
      </c>
      <c r="AZ114" s="166">
        <f t="shared" si="57"/>
        <v>0</v>
      </c>
      <c r="BA114" s="176">
        <f t="shared" si="57"/>
        <v>0</v>
      </c>
      <c r="BB114" s="13"/>
      <c r="BC114" s="21">
        <f>SUM(BC115:BC124)</f>
        <v>0</v>
      </c>
      <c r="BD114" s="22">
        <f t="shared" si="36"/>
        <v>0</v>
      </c>
      <c r="BE114" s="13"/>
      <c r="BF114" s="21">
        <f>SUM(BF115:BF124)</f>
        <v>0</v>
      </c>
      <c r="BG114" s="22">
        <f>IFERROR(BF114/L114,0)</f>
        <v>0</v>
      </c>
      <c r="BH114" s="13"/>
      <c r="BI114" s="21">
        <f>SUM(BI115:BI124)</f>
        <v>0</v>
      </c>
      <c r="BJ114" s="22">
        <f>IFERROR(BI114/L114,0)</f>
        <v>0</v>
      </c>
      <c r="BL114" s="40"/>
    </row>
    <row r="115" spans="1:64" ht="14.5" x14ac:dyDescent="0.35">
      <c r="A115" s="13"/>
      <c r="B115" s="340" t="s">
        <v>609</v>
      </c>
      <c r="C115" s="353"/>
      <c r="D115" s="353"/>
      <c r="E115" s="353"/>
      <c r="F115" s="354"/>
      <c r="G115" s="355"/>
      <c r="H115" s="355"/>
      <c r="I115" s="355"/>
      <c r="J115" s="356"/>
      <c r="K115" s="357"/>
      <c r="L115" s="205">
        <f t="shared" ref="L115:L124" si="58">F115*H115*J115*K115</f>
        <v>0</v>
      </c>
      <c r="M115" s="13"/>
      <c r="N115" s="177"/>
      <c r="O115" s="177"/>
      <c r="P115" s="177"/>
      <c r="Q115" s="395" t="str">
        <f t="shared" si="37"/>
        <v>ok</v>
      </c>
      <c r="R115" s="177"/>
      <c r="S115" s="169"/>
      <c r="T115" s="178"/>
      <c r="U115" s="177"/>
      <c r="V115" s="169"/>
      <c r="W115" s="178"/>
      <c r="X115" s="177"/>
      <c r="Y115" s="169"/>
      <c r="Z115" s="178"/>
      <c r="AA115" s="177"/>
      <c r="AB115" s="169"/>
      <c r="AC115" s="178"/>
      <c r="AD115" s="177"/>
      <c r="AE115" s="169"/>
      <c r="AF115" s="178"/>
      <c r="AG115" s="177"/>
      <c r="AH115" s="169"/>
      <c r="AI115" s="178"/>
      <c r="AJ115" s="177"/>
      <c r="AK115" s="169"/>
      <c r="AL115" s="178"/>
      <c r="AM115" s="177"/>
      <c r="AN115" s="169"/>
      <c r="AO115" s="178"/>
      <c r="AP115" s="177"/>
      <c r="AQ115" s="169"/>
      <c r="AR115" s="178"/>
      <c r="AS115" s="177"/>
      <c r="AT115" s="169"/>
      <c r="AU115" s="178"/>
      <c r="AV115" s="177"/>
      <c r="AW115" s="169"/>
      <c r="AX115" s="178"/>
      <c r="AY115" s="177"/>
      <c r="AZ115" s="169"/>
      <c r="BA115" s="178"/>
      <c r="BB115" s="13"/>
      <c r="BC115" s="26"/>
      <c r="BD115" s="27">
        <f t="shared" si="36"/>
        <v>0</v>
      </c>
      <c r="BE115" s="13"/>
      <c r="BF115" s="26"/>
      <c r="BG115" s="27">
        <f t="shared" ref="BG115:BG124" si="59">IFERROR(BF115/L115,0)</f>
        <v>0</v>
      </c>
      <c r="BH115" s="13"/>
      <c r="BI115" s="26">
        <f t="shared" ref="BI115:BI124" si="60">BC115+BF115</f>
        <v>0</v>
      </c>
      <c r="BJ115" s="27">
        <f t="shared" ref="BJ115:BJ124" si="61">IFERROR(BI115/L115,0)</f>
        <v>0</v>
      </c>
      <c r="BL115" s="43"/>
    </row>
    <row r="116" spans="1:64" ht="14.5" x14ac:dyDescent="0.35">
      <c r="A116" s="13"/>
      <c r="B116" s="340" t="s">
        <v>610</v>
      </c>
      <c r="C116" s="267"/>
      <c r="D116" s="329"/>
      <c r="E116" s="267"/>
      <c r="F116" s="326"/>
      <c r="G116" s="303"/>
      <c r="H116" s="303"/>
      <c r="I116" s="303"/>
      <c r="J116" s="359"/>
      <c r="K116" s="305"/>
      <c r="L116" s="205">
        <f t="shared" si="58"/>
        <v>0</v>
      </c>
      <c r="M116" s="13"/>
      <c r="N116" s="179"/>
      <c r="O116" s="179"/>
      <c r="P116" s="179"/>
      <c r="Q116" s="395" t="str">
        <f t="shared" si="37"/>
        <v>ok</v>
      </c>
      <c r="R116" s="179"/>
      <c r="S116" s="168"/>
      <c r="T116" s="180"/>
      <c r="U116" s="179"/>
      <c r="V116" s="168"/>
      <c r="W116" s="180"/>
      <c r="X116" s="179"/>
      <c r="Y116" s="168"/>
      <c r="Z116" s="180"/>
      <c r="AA116" s="179"/>
      <c r="AB116" s="168"/>
      <c r="AC116" s="180"/>
      <c r="AD116" s="179"/>
      <c r="AE116" s="168"/>
      <c r="AF116" s="180"/>
      <c r="AG116" s="179"/>
      <c r="AH116" s="168"/>
      <c r="AI116" s="180"/>
      <c r="AJ116" s="179"/>
      <c r="AK116" s="168"/>
      <c r="AL116" s="180"/>
      <c r="AM116" s="179"/>
      <c r="AN116" s="168"/>
      <c r="AO116" s="180"/>
      <c r="AP116" s="179"/>
      <c r="AQ116" s="168"/>
      <c r="AR116" s="180"/>
      <c r="AS116" s="179"/>
      <c r="AT116" s="168"/>
      <c r="AU116" s="180"/>
      <c r="AV116" s="179"/>
      <c r="AW116" s="168"/>
      <c r="AX116" s="180"/>
      <c r="AY116" s="179"/>
      <c r="AZ116" s="168"/>
      <c r="BA116" s="180"/>
      <c r="BB116" s="13"/>
      <c r="BC116" s="26"/>
      <c r="BD116" s="27">
        <f t="shared" si="36"/>
        <v>0</v>
      </c>
      <c r="BE116" s="13"/>
      <c r="BF116" s="26"/>
      <c r="BG116" s="27">
        <f t="shared" si="59"/>
        <v>0</v>
      </c>
      <c r="BH116" s="13"/>
      <c r="BI116" s="26">
        <f t="shared" si="60"/>
        <v>0</v>
      </c>
      <c r="BJ116" s="27">
        <f t="shared" si="61"/>
        <v>0</v>
      </c>
      <c r="BL116" s="43"/>
    </row>
    <row r="117" spans="1:64" ht="14.5" outlineLevel="1" x14ac:dyDescent="0.35">
      <c r="A117" s="13"/>
      <c r="B117" s="340" t="s">
        <v>611</v>
      </c>
      <c r="C117" s="267"/>
      <c r="D117" s="267"/>
      <c r="E117" s="267"/>
      <c r="F117" s="267"/>
      <c r="G117" s="267"/>
      <c r="H117" s="267"/>
      <c r="I117" s="267"/>
      <c r="J117" s="359"/>
      <c r="K117" s="24"/>
      <c r="L117" s="205">
        <f t="shared" si="58"/>
        <v>0</v>
      </c>
      <c r="M117" s="13"/>
      <c r="N117" s="181"/>
      <c r="O117" s="181"/>
      <c r="P117" s="181"/>
      <c r="Q117" s="395" t="str">
        <f t="shared" si="37"/>
        <v>ok</v>
      </c>
      <c r="R117" s="181"/>
      <c r="S117" s="174"/>
      <c r="T117" s="182"/>
      <c r="U117" s="181"/>
      <c r="V117" s="174"/>
      <c r="W117" s="182"/>
      <c r="X117" s="181"/>
      <c r="Y117" s="174"/>
      <c r="Z117" s="182"/>
      <c r="AA117" s="181"/>
      <c r="AB117" s="174"/>
      <c r="AC117" s="182"/>
      <c r="AD117" s="181"/>
      <c r="AE117" s="174"/>
      <c r="AF117" s="182"/>
      <c r="AG117" s="181"/>
      <c r="AH117" s="174"/>
      <c r="AI117" s="182"/>
      <c r="AJ117" s="181"/>
      <c r="AK117" s="174"/>
      <c r="AL117" s="182"/>
      <c r="AM117" s="181"/>
      <c r="AN117" s="174"/>
      <c r="AO117" s="182"/>
      <c r="AP117" s="181"/>
      <c r="AQ117" s="174"/>
      <c r="AR117" s="182"/>
      <c r="AS117" s="181"/>
      <c r="AT117" s="174"/>
      <c r="AU117" s="182"/>
      <c r="AV117" s="181"/>
      <c r="AW117" s="174"/>
      <c r="AX117" s="182"/>
      <c r="AY117" s="181"/>
      <c r="AZ117" s="174"/>
      <c r="BA117" s="182"/>
      <c r="BB117" s="13"/>
      <c r="BC117" s="26"/>
      <c r="BD117" s="27">
        <f t="shared" si="36"/>
        <v>0</v>
      </c>
      <c r="BE117" s="13"/>
      <c r="BF117" s="26"/>
      <c r="BG117" s="27">
        <f t="shared" si="59"/>
        <v>0</v>
      </c>
      <c r="BH117" s="13"/>
      <c r="BI117" s="26">
        <f t="shared" si="60"/>
        <v>0</v>
      </c>
      <c r="BJ117" s="27">
        <f t="shared" si="61"/>
        <v>0</v>
      </c>
      <c r="BL117" s="43"/>
    </row>
    <row r="118" spans="1:64" ht="14.5" outlineLevel="1" x14ac:dyDescent="0.35">
      <c r="A118" s="13"/>
      <c r="B118" s="340" t="s">
        <v>612</v>
      </c>
      <c r="C118" s="267"/>
      <c r="D118" s="267"/>
      <c r="E118" s="267"/>
      <c r="F118" s="267"/>
      <c r="G118" s="267"/>
      <c r="H118" s="267"/>
      <c r="I118" s="267"/>
      <c r="J118" s="360"/>
      <c r="K118" s="24"/>
      <c r="L118" s="205">
        <f t="shared" si="58"/>
        <v>0</v>
      </c>
      <c r="M118" s="13"/>
      <c r="N118" s="183"/>
      <c r="O118" s="183"/>
      <c r="P118" s="183"/>
      <c r="Q118" s="395" t="str">
        <f t="shared" si="37"/>
        <v>ok</v>
      </c>
      <c r="R118" s="183"/>
      <c r="S118" s="61"/>
      <c r="T118" s="184"/>
      <c r="U118" s="183"/>
      <c r="V118" s="61"/>
      <c r="W118" s="184"/>
      <c r="X118" s="183"/>
      <c r="Y118" s="61"/>
      <c r="Z118" s="184"/>
      <c r="AA118" s="183"/>
      <c r="AB118" s="61"/>
      <c r="AC118" s="184"/>
      <c r="AD118" s="183"/>
      <c r="AE118" s="61"/>
      <c r="AF118" s="184"/>
      <c r="AG118" s="183"/>
      <c r="AH118" s="61"/>
      <c r="AI118" s="184"/>
      <c r="AJ118" s="183"/>
      <c r="AK118" s="61"/>
      <c r="AL118" s="184"/>
      <c r="AM118" s="183"/>
      <c r="AN118" s="61"/>
      <c r="AO118" s="184"/>
      <c r="AP118" s="183"/>
      <c r="AQ118" s="61"/>
      <c r="AR118" s="184"/>
      <c r="AS118" s="183"/>
      <c r="AT118" s="61"/>
      <c r="AU118" s="184"/>
      <c r="AV118" s="183"/>
      <c r="AW118" s="61"/>
      <c r="AX118" s="184"/>
      <c r="AY118" s="183"/>
      <c r="AZ118" s="61"/>
      <c r="BA118" s="184"/>
      <c r="BB118" s="13"/>
      <c r="BC118" s="26"/>
      <c r="BD118" s="27">
        <f t="shared" si="36"/>
        <v>0</v>
      </c>
      <c r="BE118" s="13"/>
      <c r="BF118" s="26"/>
      <c r="BG118" s="27">
        <f t="shared" si="59"/>
        <v>0</v>
      </c>
      <c r="BH118" s="13"/>
      <c r="BI118" s="26">
        <f t="shared" si="60"/>
        <v>0</v>
      </c>
      <c r="BJ118" s="27">
        <f t="shared" si="61"/>
        <v>0</v>
      </c>
      <c r="BL118" s="43"/>
    </row>
    <row r="119" spans="1:64" ht="14.5" outlineLevel="1" x14ac:dyDescent="0.35">
      <c r="A119" s="13"/>
      <c r="B119" s="340" t="s">
        <v>613</v>
      </c>
      <c r="C119" s="267"/>
      <c r="D119" s="329"/>
      <c r="E119" s="267"/>
      <c r="F119" s="267"/>
      <c r="G119" s="23"/>
      <c r="H119" s="23"/>
      <c r="I119" s="23"/>
      <c r="J119" s="56"/>
      <c r="K119" s="24"/>
      <c r="L119" s="205">
        <f t="shared" si="58"/>
        <v>0</v>
      </c>
      <c r="M119" s="13"/>
      <c r="N119" s="183"/>
      <c r="O119" s="183"/>
      <c r="P119" s="183"/>
      <c r="Q119" s="395" t="str">
        <f t="shared" si="37"/>
        <v>ok</v>
      </c>
      <c r="R119" s="183"/>
      <c r="S119" s="61"/>
      <c r="T119" s="184"/>
      <c r="U119" s="183"/>
      <c r="V119" s="61"/>
      <c r="W119" s="184"/>
      <c r="X119" s="183"/>
      <c r="Y119" s="61"/>
      <c r="Z119" s="184"/>
      <c r="AA119" s="183"/>
      <c r="AB119" s="61"/>
      <c r="AC119" s="184"/>
      <c r="AD119" s="183"/>
      <c r="AE119" s="61"/>
      <c r="AF119" s="184"/>
      <c r="AG119" s="183"/>
      <c r="AH119" s="61"/>
      <c r="AI119" s="184"/>
      <c r="AJ119" s="183"/>
      <c r="AK119" s="61"/>
      <c r="AL119" s="184"/>
      <c r="AM119" s="183"/>
      <c r="AN119" s="61"/>
      <c r="AO119" s="184"/>
      <c r="AP119" s="183"/>
      <c r="AQ119" s="61"/>
      <c r="AR119" s="184"/>
      <c r="AS119" s="183"/>
      <c r="AT119" s="61"/>
      <c r="AU119" s="184"/>
      <c r="AV119" s="183"/>
      <c r="AW119" s="61"/>
      <c r="AX119" s="184"/>
      <c r="AY119" s="183"/>
      <c r="AZ119" s="61"/>
      <c r="BA119" s="184"/>
      <c r="BB119" s="13"/>
      <c r="BC119" s="26"/>
      <c r="BD119" s="27">
        <f t="shared" si="36"/>
        <v>0</v>
      </c>
      <c r="BE119" s="13"/>
      <c r="BF119" s="26"/>
      <c r="BG119" s="27">
        <f t="shared" si="59"/>
        <v>0</v>
      </c>
      <c r="BH119" s="13"/>
      <c r="BI119" s="26">
        <f t="shared" si="60"/>
        <v>0</v>
      </c>
      <c r="BJ119" s="27">
        <f t="shared" si="61"/>
        <v>0</v>
      </c>
      <c r="BL119" s="43"/>
    </row>
    <row r="120" spans="1:64" ht="14.5" outlineLevel="1" x14ac:dyDescent="0.35">
      <c r="A120" s="13"/>
      <c r="B120" s="340" t="s">
        <v>614</v>
      </c>
      <c r="C120" s="267"/>
      <c r="D120" s="329"/>
      <c r="E120" s="267"/>
      <c r="F120" s="267"/>
      <c r="G120" s="23"/>
      <c r="H120" s="23"/>
      <c r="I120" s="23"/>
      <c r="J120" s="56"/>
      <c r="K120" s="24"/>
      <c r="L120" s="205">
        <f t="shared" si="58"/>
        <v>0</v>
      </c>
      <c r="M120" s="13"/>
      <c r="N120" s="183"/>
      <c r="O120" s="183"/>
      <c r="P120" s="183"/>
      <c r="Q120" s="395" t="str">
        <f t="shared" si="37"/>
        <v>ok</v>
      </c>
      <c r="R120" s="183"/>
      <c r="S120" s="61"/>
      <c r="T120" s="184"/>
      <c r="U120" s="183"/>
      <c r="V120" s="61"/>
      <c r="W120" s="184"/>
      <c r="X120" s="183"/>
      <c r="Y120" s="61"/>
      <c r="Z120" s="184"/>
      <c r="AA120" s="183"/>
      <c r="AB120" s="61"/>
      <c r="AC120" s="184"/>
      <c r="AD120" s="183"/>
      <c r="AE120" s="61"/>
      <c r="AF120" s="184"/>
      <c r="AG120" s="183"/>
      <c r="AH120" s="61"/>
      <c r="AI120" s="184"/>
      <c r="AJ120" s="183"/>
      <c r="AK120" s="61"/>
      <c r="AL120" s="184"/>
      <c r="AM120" s="183"/>
      <c r="AN120" s="61"/>
      <c r="AO120" s="184"/>
      <c r="AP120" s="183"/>
      <c r="AQ120" s="61"/>
      <c r="AR120" s="184"/>
      <c r="AS120" s="183"/>
      <c r="AT120" s="61"/>
      <c r="AU120" s="184"/>
      <c r="AV120" s="183"/>
      <c r="AW120" s="61"/>
      <c r="AX120" s="184"/>
      <c r="AY120" s="183"/>
      <c r="AZ120" s="61"/>
      <c r="BA120" s="184"/>
      <c r="BB120" s="13"/>
      <c r="BC120" s="26"/>
      <c r="BD120" s="27">
        <f t="shared" si="36"/>
        <v>0</v>
      </c>
      <c r="BE120" s="13"/>
      <c r="BF120" s="26"/>
      <c r="BG120" s="27">
        <f t="shared" si="59"/>
        <v>0</v>
      </c>
      <c r="BH120" s="13"/>
      <c r="BI120" s="26">
        <f t="shared" si="60"/>
        <v>0</v>
      </c>
      <c r="BJ120" s="27">
        <f t="shared" si="61"/>
        <v>0</v>
      </c>
      <c r="BL120" s="43"/>
    </row>
    <row r="121" spans="1:64" ht="14.5" outlineLevel="1" x14ac:dyDescent="0.35">
      <c r="A121" s="13"/>
      <c r="B121" s="340" t="s">
        <v>615</v>
      </c>
      <c r="C121" s="267"/>
      <c r="D121" s="329"/>
      <c r="E121" s="267"/>
      <c r="F121" s="267"/>
      <c r="G121" s="23"/>
      <c r="H121" s="23"/>
      <c r="I121" s="23"/>
      <c r="J121" s="56"/>
      <c r="K121" s="24"/>
      <c r="L121" s="205">
        <f t="shared" si="58"/>
        <v>0</v>
      </c>
      <c r="M121" s="13"/>
      <c r="N121" s="183"/>
      <c r="O121" s="183"/>
      <c r="P121" s="183"/>
      <c r="Q121" s="395" t="str">
        <f t="shared" si="37"/>
        <v>ok</v>
      </c>
      <c r="R121" s="183"/>
      <c r="S121" s="61"/>
      <c r="T121" s="184"/>
      <c r="U121" s="183"/>
      <c r="V121" s="61"/>
      <c r="W121" s="184"/>
      <c r="X121" s="183"/>
      <c r="Y121" s="61"/>
      <c r="Z121" s="184"/>
      <c r="AA121" s="183"/>
      <c r="AB121" s="61"/>
      <c r="AC121" s="184"/>
      <c r="AD121" s="183"/>
      <c r="AE121" s="61"/>
      <c r="AF121" s="184"/>
      <c r="AG121" s="183"/>
      <c r="AH121" s="61"/>
      <c r="AI121" s="184"/>
      <c r="AJ121" s="183"/>
      <c r="AK121" s="61"/>
      <c r="AL121" s="184"/>
      <c r="AM121" s="183"/>
      <c r="AN121" s="61"/>
      <c r="AO121" s="184"/>
      <c r="AP121" s="183"/>
      <c r="AQ121" s="61"/>
      <c r="AR121" s="184"/>
      <c r="AS121" s="183"/>
      <c r="AT121" s="61"/>
      <c r="AU121" s="184"/>
      <c r="AV121" s="183"/>
      <c r="AW121" s="61"/>
      <c r="AX121" s="184"/>
      <c r="AY121" s="183"/>
      <c r="AZ121" s="61"/>
      <c r="BA121" s="184"/>
      <c r="BB121" s="13"/>
      <c r="BC121" s="26"/>
      <c r="BD121" s="27">
        <f t="shared" si="36"/>
        <v>0</v>
      </c>
      <c r="BE121" s="13"/>
      <c r="BF121" s="26"/>
      <c r="BG121" s="27">
        <f t="shared" si="59"/>
        <v>0</v>
      </c>
      <c r="BH121" s="13"/>
      <c r="BI121" s="26">
        <f t="shared" si="60"/>
        <v>0</v>
      </c>
      <c r="BJ121" s="27">
        <f t="shared" si="61"/>
        <v>0</v>
      </c>
      <c r="BL121" s="43"/>
    </row>
    <row r="122" spans="1:64" ht="14.5" outlineLevel="1" x14ac:dyDescent="0.35">
      <c r="A122" s="13"/>
      <c r="B122" s="340" t="s">
        <v>616</v>
      </c>
      <c r="C122" s="267"/>
      <c r="D122" s="329"/>
      <c r="E122" s="267"/>
      <c r="F122" s="267"/>
      <c r="G122" s="23"/>
      <c r="H122" s="23"/>
      <c r="I122" s="23"/>
      <c r="J122" s="56"/>
      <c r="K122" s="24"/>
      <c r="L122" s="205">
        <f t="shared" si="58"/>
        <v>0</v>
      </c>
      <c r="M122" s="13"/>
      <c r="N122" s="183"/>
      <c r="O122" s="183"/>
      <c r="P122" s="183"/>
      <c r="Q122" s="395" t="str">
        <f t="shared" si="37"/>
        <v>ok</v>
      </c>
      <c r="R122" s="183"/>
      <c r="S122" s="61"/>
      <c r="T122" s="184"/>
      <c r="U122" s="183"/>
      <c r="V122" s="61"/>
      <c r="W122" s="184"/>
      <c r="X122" s="183"/>
      <c r="Y122" s="61"/>
      <c r="Z122" s="184"/>
      <c r="AA122" s="183"/>
      <c r="AB122" s="61"/>
      <c r="AC122" s="184"/>
      <c r="AD122" s="183"/>
      <c r="AE122" s="61"/>
      <c r="AF122" s="184"/>
      <c r="AG122" s="183"/>
      <c r="AH122" s="61"/>
      <c r="AI122" s="184"/>
      <c r="AJ122" s="183"/>
      <c r="AK122" s="61"/>
      <c r="AL122" s="184"/>
      <c r="AM122" s="183"/>
      <c r="AN122" s="61"/>
      <c r="AO122" s="184"/>
      <c r="AP122" s="183"/>
      <c r="AQ122" s="61"/>
      <c r="AR122" s="184"/>
      <c r="AS122" s="183"/>
      <c r="AT122" s="61"/>
      <c r="AU122" s="184"/>
      <c r="AV122" s="183"/>
      <c r="AW122" s="61"/>
      <c r="AX122" s="184"/>
      <c r="AY122" s="183"/>
      <c r="AZ122" s="61"/>
      <c r="BA122" s="184"/>
      <c r="BB122" s="13"/>
      <c r="BC122" s="26"/>
      <c r="BD122" s="27">
        <f t="shared" si="36"/>
        <v>0</v>
      </c>
      <c r="BE122" s="13"/>
      <c r="BF122" s="26"/>
      <c r="BG122" s="27">
        <f t="shared" si="59"/>
        <v>0</v>
      </c>
      <c r="BH122" s="13"/>
      <c r="BI122" s="26">
        <f t="shared" si="60"/>
        <v>0</v>
      </c>
      <c r="BJ122" s="27">
        <f t="shared" si="61"/>
        <v>0</v>
      </c>
      <c r="BL122" s="43"/>
    </row>
    <row r="123" spans="1:64" ht="14.5" outlineLevel="1" x14ac:dyDescent="0.35">
      <c r="A123" s="13"/>
      <c r="B123" s="340" t="s">
        <v>617</v>
      </c>
      <c r="C123" s="267"/>
      <c r="D123" s="329"/>
      <c r="E123" s="267"/>
      <c r="F123" s="267"/>
      <c r="G123" s="23"/>
      <c r="H123" s="23"/>
      <c r="I123" s="23"/>
      <c r="J123" s="56"/>
      <c r="K123" s="24"/>
      <c r="L123" s="205">
        <f t="shared" si="58"/>
        <v>0</v>
      </c>
      <c r="M123" s="13"/>
      <c r="N123" s="183"/>
      <c r="O123" s="183"/>
      <c r="P123" s="183"/>
      <c r="Q123" s="395" t="str">
        <f t="shared" si="37"/>
        <v>ok</v>
      </c>
      <c r="R123" s="183"/>
      <c r="S123" s="61"/>
      <c r="T123" s="184"/>
      <c r="U123" s="183"/>
      <c r="V123" s="61"/>
      <c r="W123" s="184"/>
      <c r="X123" s="183"/>
      <c r="Y123" s="61"/>
      <c r="Z123" s="184"/>
      <c r="AA123" s="183"/>
      <c r="AB123" s="61"/>
      <c r="AC123" s="184"/>
      <c r="AD123" s="183"/>
      <c r="AE123" s="61"/>
      <c r="AF123" s="184"/>
      <c r="AG123" s="183"/>
      <c r="AH123" s="61"/>
      <c r="AI123" s="184"/>
      <c r="AJ123" s="183"/>
      <c r="AK123" s="61"/>
      <c r="AL123" s="184"/>
      <c r="AM123" s="183"/>
      <c r="AN123" s="61"/>
      <c r="AO123" s="184"/>
      <c r="AP123" s="183"/>
      <c r="AQ123" s="61"/>
      <c r="AR123" s="184"/>
      <c r="AS123" s="183"/>
      <c r="AT123" s="61"/>
      <c r="AU123" s="184"/>
      <c r="AV123" s="183"/>
      <c r="AW123" s="61"/>
      <c r="AX123" s="184"/>
      <c r="AY123" s="183"/>
      <c r="AZ123" s="61"/>
      <c r="BA123" s="184"/>
      <c r="BB123" s="13"/>
      <c r="BC123" s="26"/>
      <c r="BD123" s="27">
        <f t="shared" si="36"/>
        <v>0</v>
      </c>
      <c r="BE123" s="13"/>
      <c r="BF123" s="26"/>
      <c r="BG123" s="27">
        <f t="shared" si="59"/>
        <v>0</v>
      </c>
      <c r="BH123" s="13"/>
      <c r="BI123" s="26">
        <f t="shared" si="60"/>
        <v>0</v>
      </c>
      <c r="BJ123" s="27">
        <f t="shared" si="61"/>
        <v>0</v>
      </c>
      <c r="BL123" s="43"/>
    </row>
    <row r="124" spans="1:64" outlineLevel="1" thickBot="1" x14ac:dyDescent="0.4">
      <c r="A124" s="13"/>
      <c r="B124" s="340" t="s">
        <v>618</v>
      </c>
      <c r="C124" s="317"/>
      <c r="D124" s="358"/>
      <c r="E124" s="317"/>
      <c r="F124" s="341"/>
      <c r="G124" s="192"/>
      <c r="H124" s="192"/>
      <c r="I124" s="192"/>
      <c r="J124" s="193"/>
      <c r="K124" s="194"/>
      <c r="L124" s="205">
        <f t="shared" si="58"/>
        <v>0</v>
      </c>
      <c r="M124" s="13"/>
      <c r="N124" s="185"/>
      <c r="O124" s="185"/>
      <c r="P124" s="185"/>
      <c r="Q124" s="395" t="str">
        <f t="shared" si="37"/>
        <v>ok</v>
      </c>
      <c r="R124" s="185"/>
      <c r="S124" s="66"/>
      <c r="T124" s="186"/>
      <c r="U124" s="185"/>
      <c r="V124" s="66"/>
      <c r="W124" s="186"/>
      <c r="X124" s="185"/>
      <c r="Y124" s="66"/>
      <c r="Z124" s="186"/>
      <c r="AA124" s="185"/>
      <c r="AB124" s="66"/>
      <c r="AC124" s="186"/>
      <c r="AD124" s="185"/>
      <c r="AE124" s="66"/>
      <c r="AF124" s="186"/>
      <c r="AG124" s="185"/>
      <c r="AH124" s="66"/>
      <c r="AI124" s="186"/>
      <c r="AJ124" s="185"/>
      <c r="AK124" s="66"/>
      <c r="AL124" s="186"/>
      <c r="AM124" s="185"/>
      <c r="AN124" s="66"/>
      <c r="AO124" s="186"/>
      <c r="AP124" s="185"/>
      <c r="AQ124" s="66"/>
      <c r="AR124" s="186"/>
      <c r="AS124" s="185"/>
      <c r="AT124" s="66"/>
      <c r="AU124" s="186"/>
      <c r="AV124" s="185"/>
      <c r="AW124" s="66"/>
      <c r="AX124" s="186"/>
      <c r="AY124" s="185"/>
      <c r="AZ124" s="66"/>
      <c r="BA124" s="186"/>
      <c r="BB124" s="13"/>
      <c r="BC124" s="155"/>
      <c r="BD124" s="197">
        <f t="shared" si="36"/>
        <v>0</v>
      </c>
      <c r="BE124" s="13"/>
      <c r="BF124" s="155"/>
      <c r="BG124" s="27">
        <f t="shared" si="59"/>
        <v>0</v>
      </c>
      <c r="BH124" s="13"/>
      <c r="BI124" s="26">
        <f t="shared" si="60"/>
        <v>0</v>
      </c>
      <c r="BJ124" s="27">
        <f t="shared" si="61"/>
        <v>0</v>
      </c>
      <c r="BL124" s="198"/>
    </row>
    <row r="125" spans="1:64" outlineLevel="1" thickBot="1" x14ac:dyDescent="0.4">
      <c r="A125" s="13"/>
      <c r="B125" s="403"/>
      <c r="C125" s="404"/>
      <c r="D125" s="404"/>
      <c r="E125" s="404"/>
      <c r="F125" s="36"/>
      <c r="G125" s="404"/>
      <c r="H125" s="404"/>
      <c r="I125" s="404"/>
      <c r="J125" s="405"/>
      <c r="K125" s="187"/>
      <c r="L125" s="154"/>
      <c r="M125" s="13"/>
      <c r="N125" s="406"/>
      <c r="O125" s="406"/>
      <c r="P125" s="406"/>
      <c r="Q125" s="395"/>
      <c r="R125" s="406"/>
      <c r="S125" s="406"/>
      <c r="T125" s="406"/>
      <c r="U125" s="406"/>
      <c r="V125" s="406"/>
      <c r="W125" s="406"/>
      <c r="X125" s="406"/>
      <c r="Y125" s="406"/>
      <c r="Z125" s="406"/>
      <c r="AA125" s="406"/>
      <c r="AB125" s="406"/>
      <c r="AC125" s="406"/>
      <c r="AD125" s="406"/>
      <c r="AE125" s="406"/>
      <c r="AF125" s="406"/>
      <c r="AG125" s="406"/>
      <c r="AH125" s="406"/>
      <c r="AI125" s="406"/>
      <c r="AJ125" s="406"/>
      <c r="AK125" s="406"/>
      <c r="AL125" s="406"/>
      <c r="AM125" s="406"/>
      <c r="AN125" s="406"/>
      <c r="AO125" s="406"/>
      <c r="AP125" s="406"/>
      <c r="AQ125" s="406"/>
      <c r="AR125" s="406"/>
      <c r="AS125" s="406"/>
      <c r="AT125" s="406"/>
      <c r="AU125" s="406"/>
      <c r="AV125" s="406"/>
      <c r="AW125" s="406"/>
      <c r="AX125" s="406"/>
      <c r="AY125" s="406"/>
      <c r="AZ125" s="406"/>
      <c r="BA125" s="406"/>
      <c r="BB125" s="13"/>
      <c r="BC125" s="19"/>
      <c r="BD125" s="188"/>
      <c r="BE125" s="13"/>
      <c r="BF125" s="19"/>
      <c r="BG125" s="188"/>
      <c r="BH125" s="13"/>
      <c r="BI125" s="19"/>
      <c r="BJ125" s="188"/>
      <c r="BL125" s="407"/>
    </row>
    <row r="126" spans="1:64" ht="14.5" x14ac:dyDescent="0.35">
      <c r="A126" s="13"/>
      <c r="B126" s="434" t="s">
        <v>337</v>
      </c>
      <c r="C126" s="435"/>
      <c r="D126" s="435"/>
      <c r="E126" s="436"/>
      <c r="F126" s="17"/>
      <c r="G126" s="398"/>
      <c r="H126" s="398"/>
      <c r="I126" s="398"/>
      <c r="J126" s="398"/>
      <c r="K126" s="398"/>
      <c r="L126" s="171">
        <f>L103+L92+L81+L47+L36+L13+L114</f>
        <v>0</v>
      </c>
      <c r="M126" s="13"/>
      <c r="N126" s="171">
        <f>N103+N92+N81+N47+N36+N13+N114</f>
        <v>0</v>
      </c>
      <c r="O126" s="171">
        <f>O103+O92+O81+O47+O36+O13+O114</f>
        <v>0</v>
      </c>
      <c r="P126" s="171">
        <f>P103+P92+P81+P47+P36+P13+P114</f>
        <v>0</v>
      </c>
      <c r="R126" s="62">
        <f t="shared" ref="R126:BA126" si="62">R103+R92+R81+R47+R36+R13</f>
        <v>0</v>
      </c>
      <c r="S126" s="63">
        <f t="shared" si="62"/>
        <v>0</v>
      </c>
      <c r="T126" s="63">
        <f t="shared" si="62"/>
        <v>0</v>
      </c>
      <c r="U126" s="63">
        <f t="shared" si="62"/>
        <v>0</v>
      </c>
      <c r="V126" s="63">
        <f t="shared" si="62"/>
        <v>0</v>
      </c>
      <c r="W126" s="63">
        <f t="shared" si="62"/>
        <v>0</v>
      </c>
      <c r="X126" s="63">
        <f t="shared" si="62"/>
        <v>0</v>
      </c>
      <c r="Y126" s="63">
        <f t="shared" si="62"/>
        <v>0</v>
      </c>
      <c r="Z126" s="63">
        <f t="shared" si="62"/>
        <v>0</v>
      </c>
      <c r="AA126" s="63">
        <f t="shared" si="62"/>
        <v>0</v>
      </c>
      <c r="AB126" s="63">
        <f t="shared" si="62"/>
        <v>0</v>
      </c>
      <c r="AC126" s="63">
        <f t="shared" si="62"/>
        <v>0</v>
      </c>
      <c r="AD126" s="63">
        <f t="shared" si="62"/>
        <v>0</v>
      </c>
      <c r="AE126" s="63">
        <f t="shared" si="62"/>
        <v>0</v>
      </c>
      <c r="AF126" s="63">
        <f t="shared" si="62"/>
        <v>0</v>
      </c>
      <c r="AG126" s="63">
        <f t="shared" si="62"/>
        <v>0</v>
      </c>
      <c r="AH126" s="63">
        <f t="shared" si="62"/>
        <v>0</v>
      </c>
      <c r="AI126" s="63">
        <f t="shared" si="62"/>
        <v>0</v>
      </c>
      <c r="AJ126" s="63">
        <f t="shared" si="62"/>
        <v>0</v>
      </c>
      <c r="AK126" s="63">
        <f t="shared" si="62"/>
        <v>0</v>
      </c>
      <c r="AL126" s="63">
        <f t="shared" si="62"/>
        <v>0</v>
      </c>
      <c r="AM126" s="63">
        <f t="shared" si="62"/>
        <v>0</v>
      </c>
      <c r="AN126" s="63">
        <f t="shared" si="62"/>
        <v>0</v>
      </c>
      <c r="AO126" s="63">
        <f t="shared" si="62"/>
        <v>0</v>
      </c>
      <c r="AP126" s="63">
        <f t="shared" si="62"/>
        <v>0</v>
      </c>
      <c r="AQ126" s="63">
        <f t="shared" si="62"/>
        <v>0</v>
      </c>
      <c r="AR126" s="63">
        <f t="shared" si="62"/>
        <v>0</v>
      </c>
      <c r="AS126" s="63">
        <f t="shared" si="62"/>
        <v>0</v>
      </c>
      <c r="AT126" s="63">
        <f t="shared" si="62"/>
        <v>0</v>
      </c>
      <c r="AU126" s="63">
        <f t="shared" si="62"/>
        <v>0</v>
      </c>
      <c r="AV126" s="63">
        <f t="shared" si="62"/>
        <v>0</v>
      </c>
      <c r="AW126" s="63">
        <f t="shared" si="62"/>
        <v>0</v>
      </c>
      <c r="AX126" s="63">
        <f t="shared" si="62"/>
        <v>0</v>
      </c>
      <c r="AY126" s="63">
        <f t="shared" si="62"/>
        <v>0</v>
      </c>
      <c r="AZ126" s="63">
        <f t="shared" si="62"/>
        <v>0</v>
      </c>
      <c r="BA126" s="189">
        <f t="shared" si="62"/>
        <v>0</v>
      </c>
      <c r="BB126" s="13"/>
      <c r="BC126" s="32">
        <f>BC103+BC92+BC81+BC47+BC36+BC13</f>
        <v>0</v>
      </c>
      <c r="BD126" s="33">
        <f t="shared" ref="BD126:BD127" si="63">IFERROR(BC126/L126,0)</f>
        <v>0</v>
      </c>
      <c r="BE126" s="13"/>
      <c r="BF126" s="32">
        <f>BF103+BF92+BF81+BF47+BF36+BF13</f>
        <v>0</v>
      </c>
      <c r="BG126" s="33">
        <f t="shared" ref="BG126" si="64">IFERROR(BF126/L126,0)</f>
        <v>0</v>
      </c>
      <c r="BH126" s="13"/>
      <c r="BI126" s="32">
        <f>BI103+BI92+BI81+BI47+BI36+BI13</f>
        <v>0</v>
      </c>
      <c r="BJ126" s="33">
        <f t="shared" ref="BJ126:BJ128" si="65">IFERROR(BI126/L126,0)</f>
        <v>0</v>
      </c>
    </row>
    <row r="127" spans="1:64" thickBot="1" x14ac:dyDescent="0.4">
      <c r="A127" s="13"/>
      <c r="B127" s="437" t="s">
        <v>338</v>
      </c>
      <c r="C127" s="438"/>
      <c r="D127" s="438"/>
      <c r="E127" s="439"/>
      <c r="F127" s="350">
        <v>7.0000000000000007E-2</v>
      </c>
      <c r="G127" s="399"/>
      <c r="H127" s="399"/>
      <c r="I127" s="399"/>
      <c r="J127" s="399"/>
      <c r="K127" s="399"/>
      <c r="L127" s="172">
        <f>ROUND(L126*$F$127,2)</f>
        <v>0</v>
      </c>
      <c r="M127" s="13"/>
      <c r="N127" s="172">
        <f t="shared" ref="N127:P127" si="66">ROUND(N126*$F$127,2)</f>
        <v>0</v>
      </c>
      <c r="O127" s="172">
        <f t="shared" si="66"/>
        <v>0</v>
      </c>
      <c r="P127" s="172">
        <f t="shared" si="66"/>
        <v>0</v>
      </c>
      <c r="R127" s="64">
        <f>R126*$F$127</f>
        <v>0</v>
      </c>
      <c r="S127" s="65">
        <f t="shared" ref="S127:BA127" si="67">S126*$F$127</f>
        <v>0</v>
      </c>
      <c r="T127" s="65">
        <f t="shared" si="67"/>
        <v>0</v>
      </c>
      <c r="U127" s="65">
        <f t="shared" si="67"/>
        <v>0</v>
      </c>
      <c r="V127" s="65">
        <f t="shared" si="67"/>
        <v>0</v>
      </c>
      <c r="W127" s="65">
        <f t="shared" si="67"/>
        <v>0</v>
      </c>
      <c r="X127" s="65">
        <f t="shared" si="67"/>
        <v>0</v>
      </c>
      <c r="Y127" s="65">
        <f t="shared" si="67"/>
        <v>0</v>
      </c>
      <c r="Z127" s="65">
        <f t="shared" si="67"/>
        <v>0</v>
      </c>
      <c r="AA127" s="65">
        <f t="shared" si="67"/>
        <v>0</v>
      </c>
      <c r="AB127" s="65">
        <f t="shared" si="67"/>
        <v>0</v>
      </c>
      <c r="AC127" s="65">
        <f t="shared" si="67"/>
        <v>0</v>
      </c>
      <c r="AD127" s="65">
        <f t="shared" si="67"/>
        <v>0</v>
      </c>
      <c r="AE127" s="65">
        <f t="shared" si="67"/>
        <v>0</v>
      </c>
      <c r="AF127" s="65">
        <f t="shared" si="67"/>
        <v>0</v>
      </c>
      <c r="AG127" s="65">
        <f t="shared" si="67"/>
        <v>0</v>
      </c>
      <c r="AH127" s="65">
        <f t="shared" si="67"/>
        <v>0</v>
      </c>
      <c r="AI127" s="65">
        <f t="shared" si="67"/>
        <v>0</v>
      </c>
      <c r="AJ127" s="65">
        <f t="shared" si="67"/>
        <v>0</v>
      </c>
      <c r="AK127" s="65">
        <f t="shared" si="67"/>
        <v>0</v>
      </c>
      <c r="AL127" s="65">
        <f t="shared" si="67"/>
        <v>0</v>
      </c>
      <c r="AM127" s="65">
        <f t="shared" si="67"/>
        <v>0</v>
      </c>
      <c r="AN127" s="65">
        <f t="shared" si="67"/>
        <v>0</v>
      </c>
      <c r="AO127" s="65">
        <f t="shared" si="67"/>
        <v>0</v>
      </c>
      <c r="AP127" s="65">
        <f t="shared" si="67"/>
        <v>0</v>
      </c>
      <c r="AQ127" s="65">
        <f t="shared" si="67"/>
        <v>0</v>
      </c>
      <c r="AR127" s="65">
        <f t="shared" si="67"/>
        <v>0</v>
      </c>
      <c r="AS127" s="65">
        <f t="shared" si="67"/>
        <v>0</v>
      </c>
      <c r="AT127" s="65">
        <f t="shared" si="67"/>
        <v>0</v>
      </c>
      <c r="AU127" s="65">
        <f t="shared" si="67"/>
        <v>0</v>
      </c>
      <c r="AV127" s="65">
        <f t="shared" si="67"/>
        <v>0</v>
      </c>
      <c r="AW127" s="65">
        <f t="shared" si="67"/>
        <v>0</v>
      </c>
      <c r="AX127" s="65">
        <f t="shared" si="67"/>
        <v>0</v>
      </c>
      <c r="AY127" s="65">
        <f t="shared" si="67"/>
        <v>0</v>
      </c>
      <c r="AZ127" s="65">
        <f t="shared" si="67"/>
        <v>0</v>
      </c>
      <c r="BA127" s="190">
        <f t="shared" si="67"/>
        <v>0</v>
      </c>
      <c r="BB127" s="13"/>
      <c r="BC127" s="34" t="e">
        <f>BC126*#REF!</f>
        <v>#REF!</v>
      </c>
      <c r="BD127" s="27">
        <f t="shared" si="63"/>
        <v>0</v>
      </c>
      <c r="BE127" s="13"/>
      <c r="BF127" s="34" t="e">
        <f>BF126*#REF!</f>
        <v>#REF!</v>
      </c>
      <c r="BG127" s="27">
        <f>IFERROR(BF127/L127,0)</f>
        <v>0</v>
      </c>
      <c r="BH127" s="13"/>
      <c r="BI127" s="34" t="e">
        <f>BI126*#REF!</f>
        <v>#REF!</v>
      </c>
      <c r="BJ127" s="27">
        <f t="shared" si="65"/>
        <v>0</v>
      </c>
    </row>
    <row r="128" spans="1:64" s="53" customFormat="1" thickBot="1" x14ac:dyDescent="0.4">
      <c r="A128" s="46"/>
      <c r="B128" s="47" t="s">
        <v>339</v>
      </c>
      <c r="C128" s="49"/>
      <c r="D128" s="49"/>
      <c r="E128" s="49"/>
      <c r="F128" s="48"/>
      <c r="G128" s="49"/>
      <c r="H128" s="49"/>
      <c r="I128" s="49"/>
      <c r="J128" s="49"/>
      <c r="K128" s="49"/>
      <c r="L128" s="173">
        <f>L126+L127</f>
        <v>0</v>
      </c>
      <c r="M128" s="46"/>
      <c r="N128" s="156"/>
      <c r="O128" s="156"/>
      <c r="P128" s="156"/>
      <c r="Q128" s="394"/>
      <c r="R128" s="156">
        <f t="shared" ref="R128:BA128" si="68">R126+R127</f>
        <v>0</v>
      </c>
      <c r="S128" s="157">
        <f t="shared" si="68"/>
        <v>0</v>
      </c>
      <c r="T128" s="157">
        <f t="shared" si="68"/>
        <v>0</v>
      </c>
      <c r="U128" s="157">
        <f t="shared" si="68"/>
        <v>0</v>
      </c>
      <c r="V128" s="157">
        <f t="shared" si="68"/>
        <v>0</v>
      </c>
      <c r="W128" s="157">
        <f t="shared" si="68"/>
        <v>0</v>
      </c>
      <c r="X128" s="157">
        <f t="shared" si="68"/>
        <v>0</v>
      </c>
      <c r="Y128" s="157">
        <f t="shared" si="68"/>
        <v>0</v>
      </c>
      <c r="Z128" s="157">
        <f t="shared" si="68"/>
        <v>0</v>
      </c>
      <c r="AA128" s="157">
        <f t="shared" si="68"/>
        <v>0</v>
      </c>
      <c r="AB128" s="157">
        <f t="shared" si="68"/>
        <v>0</v>
      </c>
      <c r="AC128" s="157">
        <f t="shared" si="68"/>
        <v>0</v>
      </c>
      <c r="AD128" s="157">
        <f t="shared" si="68"/>
        <v>0</v>
      </c>
      <c r="AE128" s="157">
        <f t="shared" si="68"/>
        <v>0</v>
      </c>
      <c r="AF128" s="157">
        <f t="shared" si="68"/>
        <v>0</v>
      </c>
      <c r="AG128" s="157">
        <f t="shared" si="68"/>
        <v>0</v>
      </c>
      <c r="AH128" s="157">
        <f t="shared" si="68"/>
        <v>0</v>
      </c>
      <c r="AI128" s="157">
        <f t="shared" si="68"/>
        <v>0</v>
      </c>
      <c r="AJ128" s="157">
        <f t="shared" si="68"/>
        <v>0</v>
      </c>
      <c r="AK128" s="157">
        <f t="shared" si="68"/>
        <v>0</v>
      </c>
      <c r="AL128" s="157">
        <f t="shared" si="68"/>
        <v>0</v>
      </c>
      <c r="AM128" s="157">
        <f t="shared" si="68"/>
        <v>0</v>
      </c>
      <c r="AN128" s="157">
        <f t="shared" si="68"/>
        <v>0</v>
      </c>
      <c r="AO128" s="157">
        <f t="shared" si="68"/>
        <v>0</v>
      </c>
      <c r="AP128" s="157">
        <f t="shared" si="68"/>
        <v>0</v>
      </c>
      <c r="AQ128" s="157">
        <f t="shared" si="68"/>
        <v>0</v>
      </c>
      <c r="AR128" s="157">
        <f t="shared" si="68"/>
        <v>0</v>
      </c>
      <c r="AS128" s="157">
        <f t="shared" si="68"/>
        <v>0</v>
      </c>
      <c r="AT128" s="157">
        <f t="shared" si="68"/>
        <v>0</v>
      </c>
      <c r="AU128" s="157">
        <f t="shared" si="68"/>
        <v>0</v>
      </c>
      <c r="AV128" s="157">
        <f t="shared" si="68"/>
        <v>0</v>
      </c>
      <c r="AW128" s="157">
        <f t="shared" si="68"/>
        <v>0</v>
      </c>
      <c r="AX128" s="157">
        <f t="shared" si="68"/>
        <v>0</v>
      </c>
      <c r="AY128" s="157">
        <f t="shared" si="68"/>
        <v>0</v>
      </c>
      <c r="AZ128" s="157">
        <f t="shared" si="68"/>
        <v>0</v>
      </c>
      <c r="BA128" s="191">
        <f t="shared" si="68"/>
        <v>0</v>
      </c>
      <c r="BB128" s="46"/>
      <c r="BC128" s="51" t="e">
        <f t="shared" ref="BC128:BF128" si="69">BC126+BC127</f>
        <v>#REF!</v>
      </c>
      <c r="BD128" s="50">
        <f t="shared" si="69"/>
        <v>0</v>
      </c>
      <c r="BE128" s="46"/>
      <c r="BF128" s="51" t="e">
        <f t="shared" si="69"/>
        <v>#REF!</v>
      </c>
      <c r="BG128" s="52">
        <f>IFERROR(BF128/L128,0)</f>
        <v>0</v>
      </c>
      <c r="BH128" s="46"/>
      <c r="BI128" s="51" t="e">
        <f t="shared" ref="BI128" si="70">BI126+BI127</f>
        <v>#REF!</v>
      </c>
      <c r="BJ128" s="52">
        <f t="shared" si="65"/>
        <v>0</v>
      </c>
      <c r="BL128" s="54"/>
    </row>
  </sheetData>
  <protectedRanges>
    <protectedRange sqref="E113:K113 E37:K45 E14:K35 E124:K125" name="Shhet2.1_2"/>
  </protectedRanges>
  <autoFilter ref="B11:L113" xr:uid="{B7C6FCE2-B5B8-459C-91D6-4AD1354890A8}"/>
  <dataConsolidate/>
  <mergeCells count="31">
    <mergeCell ref="BL10:BL11"/>
    <mergeCell ref="B126:E126"/>
    <mergeCell ref="B127:E127"/>
    <mergeCell ref="AG10:AI10"/>
    <mergeCell ref="AJ10:AL10"/>
    <mergeCell ref="AM10:AO10"/>
    <mergeCell ref="AP10:AR10"/>
    <mergeCell ref="AS10:AU10"/>
    <mergeCell ref="AV10:AX10"/>
    <mergeCell ref="N10:P10"/>
    <mergeCell ref="R10:T10"/>
    <mergeCell ref="U10:W10"/>
    <mergeCell ref="X10:Z10"/>
    <mergeCell ref="AA10:AC10"/>
    <mergeCell ref="AD10:AF10"/>
    <mergeCell ref="B6:C6"/>
    <mergeCell ref="J6:K6"/>
    <mergeCell ref="BC6:BD10"/>
    <mergeCell ref="BF6:BG10"/>
    <mergeCell ref="BI6:BJ10"/>
    <mergeCell ref="B7:C7"/>
    <mergeCell ref="J7:K7"/>
    <mergeCell ref="B8:C8"/>
    <mergeCell ref="J8:K8"/>
    <mergeCell ref="B9:C9"/>
    <mergeCell ref="AY10:BA10"/>
    <mergeCell ref="B2:C2"/>
    <mergeCell ref="J2:K2"/>
    <mergeCell ref="J3:K3"/>
    <mergeCell ref="J4:K4"/>
    <mergeCell ref="J5:K5"/>
  </mergeCells>
  <phoneticPr fontId="8" type="noConversion"/>
  <dataValidations count="2">
    <dataValidation type="list" allowBlank="1" showInputMessage="1" showErrorMessage="1" sqref="D14:D125" xr:uid="{FDC0C2C1-606E-429C-93B9-9BBC96DFF61C}">
      <formula1>Sector</formula1>
    </dataValidation>
    <dataValidation type="list" allowBlank="1" showInputMessage="1" showErrorMessage="1" sqref="C128:C1048576 C14:C125" xr:uid="{A0BE304C-79E8-4A17-A999-BCE385BE2762}">
      <formula1>Type</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AA9F1-871A-4768-A287-12A1F49B6196}">
  <sheetPr>
    <tabColor theme="5" tint="0.79998168889431442"/>
  </sheetPr>
  <dimension ref="A1:M65"/>
  <sheetViews>
    <sheetView workbookViewId="0">
      <selection activeCell="B28" sqref="B28"/>
    </sheetView>
  </sheetViews>
  <sheetFormatPr baseColWidth="10" defaultColWidth="8.7265625" defaultRowHeight="14.5" x14ac:dyDescent="0.35"/>
  <cols>
    <col min="1" max="1" width="16.54296875" customWidth="1"/>
    <col min="2" max="2" width="11.26953125" customWidth="1"/>
    <col min="4" max="5" width="9.26953125" customWidth="1"/>
    <col min="6" max="6" width="9.54296875" bestFit="1" customWidth="1"/>
    <col min="8" max="8" width="28.7265625" bestFit="1" customWidth="1"/>
    <col min="12" max="12" width="9.26953125" bestFit="1" customWidth="1"/>
  </cols>
  <sheetData>
    <row r="1" spans="1:6" x14ac:dyDescent="0.35">
      <c r="A1" s="160"/>
    </row>
    <row r="3" spans="1:6" x14ac:dyDescent="0.35">
      <c r="A3" s="160"/>
    </row>
    <row r="4" spans="1:6" x14ac:dyDescent="0.35">
      <c r="A4" s="160"/>
    </row>
    <row r="5" spans="1:6" x14ac:dyDescent="0.35">
      <c r="A5" s="162"/>
      <c r="B5" s="162"/>
      <c r="C5" s="162"/>
      <c r="D5" s="162"/>
      <c r="E5" s="162"/>
      <c r="F5" s="162"/>
    </row>
    <row r="6" spans="1:6" x14ac:dyDescent="0.35">
      <c r="A6" s="162"/>
      <c r="B6" s="162"/>
      <c r="C6" s="162"/>
      <c r="D6" s="162"/>
      <c r="E6" s="162"/>
      <c r="F6" s="162"/>
    </row>
    <row r="7" spans="1:6" x14ac:dyDescent="0.35">
      <c r="A7" s="162"/>
      <c r="B7" s="162"/>
      <c r="C7" s="162"/>
      <c r="D7" s="162"/>
      <c r="E7" s="162"/>
      <c r="F7" s="162"/>
    </row>
    <row r="8" spans="1:6" x14ac:dyDescent="0.35">
      <c r="A8" s="162"/>
      <c r="B8" s="162"/>
      <c r="C8" s="162"/>
      <c r="D8" s="162"/>
      <c r="E8" s="162"/>
      <c r="F8" s="162"/>
    </row>
    <row r="9" spans="1:6" x14ac:dyDescent="0.35">
      <c r="A9" s="162"/>
      <c r="B9" s="162"/>
      <c r="C9" s="162"/>
      <c r="D9" s="162"/>
      <c r="E9" s="162"/>
      <c r="F9" s="162"/>
    </row>
    <row r="10" spans="1:6" x14ac:dyDescent="0.35">
      <c r="A10" s="162"/>
      <c r="B10" s="162"/>
      <c r="C10" s="162"/>
      <c r="D10" s="162"/>
      <c r="E10" s="162"/>
      <c r="F10" s="162"/>
    </row>
    <row r="11" spans="1:6" x14ac:dyDescent="0.35">
      <c r="A11" s="162"/>
      <c r="B11" s="162"/>
      <c r="C11" s="162"/>
      <c r="D11" s="162"/>
      <c r="E11" s="162"/>
      <c r="F11" s="162"/>
    </row>
    <row r="12" spans="1:6" x14ac:dyDescent="0.35">
      <c r="A12" s="162"/>
      <c r="B12" s="162"/>
      <c r="C12" s="162"/>
      <c r="D12" s="162"/>
      <c r="E12" s="162"/>
      <c r="F12" s="162"/>
    </row>
    <row r="13" spans="1:6" x14ac:dyDescent="0.35">
      <c r="A13" s="502"/>
      <c r="B13" s="502"/>
      <c r="C13" s="502"/>
      <c r="D13" s="502"/>
      <c r="E13" s="163"/>
      <c r="F13" s="163"/>
    </row>
    <row r="15" spans="1:6" x14ac:dyDescent="0.35">
      <c r="A15" s="160"/>
    </row>
    <row r="16" spans="1:6" x14ac:dyDescent="0.35">
      <c r="A16" s="161"/>
      <c r="B16" s="161"/>
      <c r="C16" s="161"/>
      <c r="D16" s="161"/>
      <c r="E16" s="161"/>
      <c r="F16" s="161"/>
    </row>
    <row r="17" spans="1:6" x14ac:dyDescent="0.35">
      <c r="A17" s="162"/>
      <c r="B17" s="162"/>
      <c r="C17" s="162"/>
      <c r="D17" s="162"/>
      <c r="E17" s="162"/>
      <c r="F17" s="162"/>
    </row>
    <row r="18" spans="1:6" x14ac:dyDescent="0.35">
      <c r="A18" s="162"/>
      <c r="B18" s="162"/>
      <c r="C18" s="162"/>
      <c r="D18" s="162"/>
      <c r="E18" s="162"/>
      <c r="F18" s="162"/>
    </row>
    <row r="19" spans="1:6" x14ac:dyDescent="0.35">
      <c r="A19" s="162"/>
      <c r="B19" s="162"/>
      <c r="C19" s="162"/>
      <c r="D19" s="162"/>
      <c r="E19" s="162"/>
      <c r="F19" s="162"/>
    </row>
    <row r="20" spans="1:6" x14ac:dyDescent="0.35">
      <c r="A20" s="162"/>
      <c r="B20" s="162"/>
      <c r="C20" s="162"/>
      <c r="D20" s="162"/>
      <c r="E20" s="162"/>
      <c r="F20" s="162"/>
    </row>
    <row r="21" spans="1:6" x14ac:dyDescent="0.35">
      <c r="A21" s="502"/>
      <c r="B21" s="502"/>
      <c r="C21" s="502"/>
      <c r="D21" s="502"/>
      <c r="E21" s="163"/>
      <c r="F21" s="163"/>
    </row>
    <row r="23" spans="1:6" x14ac:dyDescent="0.35">
      <c r="A23" s="160"/>
    </row>
    <row r="24" spans="1:6" x14ac:dyDescent="0.35">
      <c r="A24" s="161"/>
      <c r="B24" s="161"/>
      <c r="C24" s="161"/>
      <c r="D24" s="161"/>
      <c r="E24" s="161"/>
      <c r="F24" s="161"/>
    </row>
    <row r="25" spans="1:6" x14ac:dyDescent="0.35">
      <c r="A25" s="162"/>
      <c r="B25" s="162" t="s">
        <v>625</v>
      </c>
      <c r="C25" s="162"/>
      <c r="D25" s="162"/>
      <c r="E25" s="162"/>
      <c r="F25" s="162"/>
    </row>
    <row r="26" spans="1:6" x14ac:dyDescent="0.35">
      <c r="A26" s="162"/>
      <c r="B26" s="162" t="s">
        <v>624</v>
      </c>
      <c r="C26" s="162"/>
      <c r="D26" s="162"/>
      <c r="E26" s="162"/>
      <c r="F26" s="162"/>
    </row>
    <row r="27" spans="1:6" x14ac:dyDescent="0.35">
      <c r="A27" s="162"/>
      <c r="B27" s="162"/>
      <c r="C27" s="162"/>
      <c r="D27" s="162"/>
      <c r="E27" s="162"/>
      <c r="F27" s="162"/>
    </row>
    <row r="28" spans="1:6" x14ac:dyDescent="0.35">
      <c r="A28" s="163"/>
      <c r="B28" s="163"/>
      <c r="C28" s="163"/>
      <c r="D28" s="163"/>
      <c r="E28" s="163"/>
      <c r="F28" s="163"/>
    </row>
    <row r="30" spans="1:6" x14ac:dyDescent="0.35">
      <c r="A30" s="160"/>
    </row>
    <row r="31" spans="1:6" x14ac:dyDescent="0.35">
      <c r="A31" s="161"/>
      <c r="B31" s="161"/>
      <c r="C31" s="161"/>
      <c r="D31" s="161"/>
      <c r="E31" s="161"/>
      <c r="F31" s="161"/>
    </row>
    <row r="32" spans="1:6" x14ac:dyDescent="0.35">
      <c r="A32" s="162"/>
      <c r="B32" s="162"/>
      <c r="C32" s="162"/>
      <c r="D32" s="162"/>
      <c r="E32" s="162"/>
      <c r="F32" s="162"/>
    </row>
    <row r="33" spans="1:13" x14ac:dyDescent="0.35">
      <c r="A33" s="162"/>
      <c r="B33" s="162"/>
      <c r="C33" s="162"/>
      <c r="D33" s="162"/>
      <c r="E33" s="162"/>
      <c r="F33" s="162"/>
    </row>
    <row r="34" spans="1:13" x14ac:dyDescent="0.35">
      <c r="A34" s="162"/>
      <c r="B34" s="162"/>
      <c r="C34" s="162"/>
      <c r="D34" s="162"/>
      <c r="E34" s="162"/>
      <c r="F34" s="162"/>
    </row>
    <row r="35" spans="1:13" x14ac:dyDescent="0.35">
      <c r="A35" s="502"/>
      <c r="B35" s="502"/>
      <c r="C35" s="502"/>
      <c r="D35" s="502"/>
      <c r="E35" s="163"/>
      <c r="F35" s="163"/>
    </row>
    <row r="37" spans="1:13" x14ac:dyDescent="0.35">
      <c r="A37" s="160"/>
    </row>
    <row r="38" spans="1:13" x14ac:dyDescent="0.35">
      <c r="A38" s="161"/>
      <c r="B38" s="161"/>
      <c r="C38" s="161"/>
      <c r="D38" s="161"/>
      <c r="E38" s="161"/>
      <c r="F38" s="161"/>
      <c r="H38" s="161"/>
      <c r="I38" s="161"/>
      <c r="J38" s="161"/>
      <c r="K38" s="161"/>
      <c r="L38" s="161"/>
      <c r="M38" s="161"/>
    </row>
    <row r="39" spans="1:13" x14ac:dyDescent="0.35">
      <c r="A39" s="162"/>
      <c r="B39" s="162"/>
      <c r="C39" s="162"/>
      <c r="D39" s="162"/>
      <c r="E39" s="162"/>
      <c r="F39" s="162"/>
      <c r="H39" s="162"/>
      <c r="I39" s="162"/>
      <c r="J39" s="162"/>
      <c r="K39" s="162"/>
      <c r="L39" s="162"/>
      <c r="M39" s="162"/>
    </row>
    <row r="40" spans="1:13" x14ac:dyDescent="0.35">
      <c r="A40" s="164"/>
      <c r="B40" s="162"/>
      <c r="C40" s="162"/>
      <c r="D40" s="162"/>
      <c r="E40" s="162"/>
      <c r="F40" s="162"/>
      <c r="H40" s="164"/>
      <c r="I40" s="162"/>
      <c r="J40" s="162"/>
      <c r="K40" s="162"/>
      <c r="L40" s="162"/>
      <c r="M40" s="162"/>
    </row>
    <row r="41" spans="1:13" x14ac:dyDescent="0.35">
      <c r="A41" s="164"/>
      <c r="B41" s="162"/>
      <c r="C41" s="162"/>
      <c r="D41" s="162"/>
      <c r="E41" s="162"/>
      <c r="F41" s="162"/>
      <c r="H41" s="164"/>
      <c r="I41" s="162"/>
      <c r="J41" s="162"/>
      <c r="K41" s="162"/>
      <c r="L41" s="162"/>
      <c r="M41" s="162"/>
    </row>
    <row r="42" spans="1:13" x14ac:dyDescent="0.35">
      <c r="A42" s="164"/>
      <c r="B42" s="162"/>
      <c r="C42" s="162"/>
      <c r="D42" s="162"/>
      <c r="E42" s="162"/>
      <c r="F42" s="162"/>
      <c r="H42" s="164"/>
      <c r="I42" s="162"/>
      <c r="J42" s="162"/>
      <c r="K42" s="162"/>
      <c r="L42" s="162"/>
      <c r="M42" s="162"/>
    </row>
    <row r="43" spans="1:13" x14ac:dyDescent="0.35">
      <c r="A43" s="164"/>
      <c r="B43" s="162"/>
      <c r="C43" s="162"/>
      <c r="D43" s="162"/>
      <c r="E43" s="162"/>
      <c r="F43" s="162"/>
      <c r="H43" s="164"/>
      <c r="I43" s="162"/>
      <c r="J43" s="162"/>
      <c r="K43" s="162"/>
      <c r="L43" s="162"/>
      <c r="M43" s="162"/>
    </row>
    <row r="44" spans="1:13" x14ac:dyDescent="0.35">
      <c r="A44" s="164"/>
      <c r="B44" s="162"/>
      <c r="C44" s="162"/>
      <c r="D44" s="162"/>
      <c r="E44" s="162"/>
      <c r="F44" s="162"/>
      <c r="H44" s="164"/>
      <c r="I44" s="162"/>
      <c r="J44" s="162"/>
      <c r="K44" s="162"/>
      <c r="L44" s="162"/>
      <c r="M44" s="162"/>
    </row>
    <row r="45" spans="1:13" x14ac:dyDescent="0.35">
      <c r="A45" s="164"/>
      <c r="B45" s="162"/>
      <c r="C45" s="162"/>
      <c r="D45" s="162"/>
      <c r="E45" s="162"/>
      <c r="F45" s="162"/>
      <c r="H45" s="162"/>
      <c r="I45" s="162"/>
      <c r="J45" s="162"/>
      <c r="K45" s="162"/>
      <c r="L45" s="162"/>
      <c r="M45" s="162"/>
    </row>
    <row r="46" spans="1:13" x14ac:dyDescent="0.35">
      <c r="A46" s="164"/>
      <c r="B46" s="162"/>
      <c r="C46" s="162"/>
      <c r="D46" s="162"/>
      <c r="E46" s="162"/>
      <c r="F46" s="162"/>
      <c r="H46" s="164"/>
      <c r="I46" s="162"/>
      <c r="J46" s="162"/>
      <c r="K46" s="162"/>
      <c r="L46" s="162"/>
      <c r="M46" s="162"/>
    </row>
    <row r="47" spans="1:13" x14ac:dyDescent="0.35">
      <c r="A47" s="164"/>
      <c r="B47" s="162"/>
      <c r="C47" s="162"/>
      <c r="D47" s="162"/>
      <c r="E47" s="162"/>
      <c r="F47" s="162"/>
      <c r="H47" s="164"/>
      <c r="I47" s="162"/>
      <c r="J47" s="162"/>
      <c r="K47" s="162"/>
      <c r="L47" s="162"/>
      <c r="M47" s="162"/>
    </row>
    <row r="48" spans="1:13" x14ac:dyDescent="0.35">
      <c r="A48" s="164"/>
      <c r="B48" s="162"/>
      <c r="C48" s="162"/>
      <c r="D48" s="162"/>
      <c r="E48" s="162"/>
      <c r="F48" s="162"/>
      <c r="H48" s="164"/>
      <c r="I48" s="162"/>
      <c r="J48" s="162"/>
      <c r="K48" s="162"/>
      <c r="L48" s="162"/>
      <c r="M48" s="162"/>
    </row>
    <row r="49" spans="1:13" x14ac:dyDescent="0.35">
      <c r="A49" s="164"/>
      <c r="B49" s="162"/>
      <c r="C49" s="162"/>
      <c r="D49" s="162"/>
      <c r="E49" s="162"/>
      <c r="F49" s="162"/>
      <c r="H49" s="162"/>
      <c r="I49" s="162"/>
      <c r="J49" s="162"/>
      <c r="K49" s="162"/>
      <c r="L49" s="162"/>
      <c r="M49" s="162"/>
    </row>
    <row r="50" spans="1:13" x14ac:dyDescent="0.35">
      <c r="A50" s="162"/>
      <c r="B50" s="162"/>
      <c r="C50" s="162"/>
      <c r="D50" s="162"/>
      <c r="E50" s="162"/>
      <c r="F50" s="162"/>
      <c r="H50" s="502"/>
      <c r="I50" s="502"/>
      <c r="J50" s="502"/>
      <c r="K50" s="502"/>
      <c r="L50" s="163"/>
      <c r="M50" s="163"/>
    </row>
    <row r="51" spans="1:13" x14ac:dyDescent="0.35">
      <c r="A51" s="164"/>
      <c r="B51" s="162"/>
      <c r="C51" s="162"/>
      <c r="D51" s="162"/>
      <c r="E51" s="162"/>
      <c r="F51" s="162"/>
    </row>
    <row r="52" spans="1:13" x14ac:dyDescent="0.35">
      <c r="A52" s="164"/>
      <c r="B52" s="162"/>
      <c r="C52" s="162"/>
      <c r="D52" s="162"/>
      <c r="E52" s="162"/>
      <c r="F52" s="162"/>
    </row>
    <row r="53" spans="1:13" x14ac:dyDescent="0.35">
      <c r="A53" s="164"/>
      <c r="B53" s="162"/>
      <c r="C53" s="162"/>
      <c r="D53" s="162"/>
      <c r="E53" s="162"/>
      <c r="F53" s="162"/>
    </row>
    <row r="54" spans="1:13" x14ac:dyDescent="0.35">
      <c r="A54" s="162"/>
      <c r="B54" s="162"/>
      <c r="C54" s="162"/>
      <c r="D54" s="162"/>
      <c r="E54" s="162"/>
      <c r="F54" s="162"/>
    </row>
    <row r="55" spans="1:13" x14ac:dyDescent="0.35">
      <c r="A55" s="502"/>
      <c r="B55" s="502"/>
      <c r="C55" s="502"/>
      <c r="D55" s="502"/>
      <c r="E55" s="163"/>
      <c r="F55" s="163"/>
    </row>
    <row r="57" spans="1:13" x14ac:dyDescent="0.35">
      <c r="A57" s="160"/>
    </row>
    <row r="58" spans="1:13" x14ac:dyDescent="0.35">
      <c r="A58" s="161"/>
      <c r="B58" s="161"/>
      <c r="C58" s="161"/>
      <c r="D58" s="161"/>
      <c r="E58" s="161"/>
      <c r="F58" s="161"/>
    </row>
    <row r="59" spans="1:13" x14ac:dyDescent="0.35">
      <c r="A59" s="162"/>
      <c r="B59" s="162"/>
      <c r="C59" s="162"/>
      <c r="D59" s="162"/>
      <c r="E59" s="162"/>
      <c r="F59" s="162"/>
    </row>
    <row r="60" spans="1:13" x14ac:dyDescent="0.35">
      <c r="A60" s="162"/>
      <c r="B60" s="162"/>
      <c r="C60" s="162"/>
      <c r="D60" s="162"/>
      <c r="E60" s="162"/>
      <c r="F60" s="162"/>
    </row>
    <row r="61" spans="1:13" x14ac:dyDescent="0.35">
      <c r="A61" s="162"/>
      <c r="B61" s="162"/>
      <c r="C61" s="162"/>
      <c r="D61" s="162"/>
      <c r="E61" s="162"/>
      <c r="F61" s="162"/>
    </row>
    <row r="62" spans="1:13" x14ac:dyDescent="0.35">
      <c r="A62" s="162"/>
      <c r="B62" s="162"/>
      <c r="C62" s="162"/>
      <c r="D62" s="162"/>
      <c r="E62" s="162"/>
      <c r="F62" s="162"/>
    </row>
    <row r="63" spans="1:13" x14ac:dyDescent="0.35">
      <c r="A63" s="162"/>
      <c r="B63" s="162"/>
      <c r="C63" s="162"/>
      <c r="D63" s="162"/>
      <c r="E63" s="162"/>
      <c r="F63" s="162"/>
    </row>
    <row r="64" spans="1:13" x14ac:dyDescent="0.35">
      <c r="A64" s="162"/>
      <c r="B64" s="162"/>
      <c r="C64" s="162"/>
      <c r="D64" s="162"/>
      <c r="E64" s="162"/>
      <c r="F64" s="162"/>
    </row>
    <row r="65" spans="1:6" x14ac:dyDescent="0.35">
      <c r="A65" s="502"/>
      <c r="B65" s="502"/>
      <c r="C65" s="502"/>
      <c r="D65" s="502"/>
      <c r="E65" s="163"/>
      <c r="F65" s="163"/>
    </row>
  </sheetData>
  <mergeCells count="6">
    <mergeCell ref="A55:D55"/>
    <mergeCell ref="H50:K50"/>
    <mergeCell ref="A65:D65"/>
    <mergeCell ref="A13:D13"/>
    <mergeCell ref="A21:D21"/>
    <mergeCell ref="A35:D3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CA19D-38EB-43F6-9A98-1AA692DD0AC4}">
  <sheetPr>
    <tabColor theme="5" tint="0.79998168889431442"/>
  </sheetPr>
  <dimension ref="A1:BL128"/>
  <sheetViews>
    <sheetView topLeftCell="E11" zoomScaleNormal="100" workbookViewId="0">
      <selection activeCell="E6" sqref="E6"/>
    </sheetView>
  </sheetViews>
  <sheetFormatPr baseColWidth="10" defaultColWidth="11.453125" defaultRowHeight="15" customHeight="1" outlineLevelRow="1" x14ac:dyDescent="0.35"/>
  <cols>
    <col min="1" max="1" width="2.54296875" style="16" customWidth="1"/>
    <col min="2" max="2" width="10.1796875" style="16" customWidth="1"/>
    <col min="3" max="3" width="11.26953125" style="16" bestFit="1" customWidth="1"/>
    <col min="4" max="4" width="19.453125" style="16" customWidth="1"/>
    <col min="5" max="5" width="49.26953125" style="16" customWidth="1"/>
    <col min="6" max="6" width="13.6328125" style="16" customWidth="1"/>
    <col min="7" max="7" width="14.08984375" style="16" customWidth="1"/>
    <col min="8" max="8" width="9.1796875" style="16" bestFit="1" customWidth="1"/>
    <col min="9" max="9" width="9.453125" style="16" bestFit="1" customWidth="1"/>
    <col min="10" max="10" width="10.54296875" style="16" customWidth="1"/>
    <col min="11" max="11" width="13" style="16" customWidth="1"/>
    <col min="12" max="12" width="20" style="16" customWidth="1"/>
    <col min="13" max="13" width="3.1796875" style="16" customWidth="1"/>
    <col min="14" max="14" width="13" style="16" customWidth="1"/>
    <col min="15" max="15" width="12.08984375" style="16" customWidth="1"/>
    <col min="16" max="16" width="13.54296875" style="16" customWidth="1"/>
    <col min="17" max="17" width="6.54296875" style="393" customWidth="1"/>
    <col min="18" max="56" width="9.7265625" style="16" hidden="1" customWidth="1"/>
    <col min="57" max="57" width="4.453125" style="16" hidden="1" customWidth="1"/>
    <col min="58" max="59" width="9.7265625" style="16" hidden="1" customWidth="1"/>
    <col min="60" max="60" width="4" style="16" hidden="1" customWidth="1"/>
    <col min="61" max="63" width="9.7265625" style="16" hidden="1" customWidth="1"/>
    <col min="64" max="64" width="82.81640625" style="39" customWidth="1"/>
    <col min="65" max="65" width="4.7265625" style="16" customWidth="1"/>
    <col min="66" max="16384" width="11.453125" style="16"/>
  </cols>
  <sheetData>
    <row r="1" spans="1:64" thickBot="1" x14ac:dyDescent="0.4">
      <c r="A1" s="13"/>
      <c r="B1" s="13"/>
      <c r="C1" s="13"/>
      <c r="F1" s="13"/>
      <c r="G1" s="13"/>
      <c r="H1" s="13"/>
      <c r="I1" s="13"/>
      <c r="J1" s="13"/>
      <c r="K1" s="13"/>
      <c r="L1" s="13"/>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5"/>
      <c r="BH1" s="14"/>
      <c r="BI1" s="14"/>
      <c r="BJ1" s="15"/>
    </row>
    <row r="2" spans="1:64" ht="14.5" customHeight="1" thickBot="1" x14ac:dyDescent="0.4">
      <c r="A2" s="13"/>
      <c r="B2" s="453" t="s">
        <v>182</v>
      </c>
      <c r="C2" s="454"/>
      <c r="D2" s="503"/>
      <c r="E2" s="504"/>
      <c r="F2" s="351" t="str">
        <f>Data!F3</f>
        <v>Direct à Benef</v>
      </c>
      <c r="G2" s="352">
        <f>SUMIF(C:C,F2,L:L)</f>
        <v>531000000</v>
      </c>
      <c r="H2" s="390">
        <f>IFERROR(G2/SUM($G$2:$G$6),"")</f>
        <v>0.946524064171123</v>
      </c>
      <c r="I2" s="13"/>
      <c r="J2" s="455" t="str">
        <f>Data!J3</f>
        <v>Assistance monétaire (cash)</v>
      </c>
      <c r="K2" s="455"/>
      <c r="L2" s="389">
        <f t="shared" ref="L2:L8" si="0">SUMIF(D:D,J2,L:L)</f>
        <v>301650000</v>
      </c>
      <c r="Q2" s="390">
        <f>IFERROR(P2/SUM($G$2:$G$6),"")</f>
        <v>0</v>
      </c>
      <c r="V2" s="14"/>
      <c r="W2" s="14"/>
      <c r="X2" s="14"/>
      <c r="Y2" s="14"/>
      <c r="Z2" s="18"/>
      <c r="AA2" s="14"/>
      <c r="AB2" s="14"/>
      <c r="AC2" s="18"/>
      <c r="AD2" s="14"/>
      <c r="AE2" s="14"/>
      <c r="AF2" s="18"/>
      <c r="AG2" s="14"/>
      <c r="AH2" s="14"/>
      <c r="AI2" s="18"/>
      <c r="AJ2" s="14"/>
      <c r="AK2" s="14"/>
      <c r="AL2" s="18"/>
      <c r="AM2" s="14"/>
      <c r="AN2" s="14"/>
      <c r="AO2" s="18"/>
      <c r="AP2" s="14"/>
      <c r="AQ2" s="14"/>
      <c r="AR2" s="18"/>
      <c r="AS2" s="14"/>
      <c r="AT2" s="14"/>
      <c r="AU2" s="18"/>
      <c r="AV2" s="14"/>
      <c r="AW2" s="14"/>
      <c r="AX2" s="18"/>
      <c r="AY2" s="14"/>
      <c r="AZ2" s="14"/>
      <c r="BA2" s="18"/>
      <c r="BB2" s="14"/>
      <c r="BC2" s="14"/>
      <c r="BD2" s="14"/>
      <c r="BE2" s="14"/>
      <c r="BF2" s="14"/>
      <c r="BG2" s="15"/>
      <c r="BH2" s="14"/>
      <c r="BI2" s="14"/>
      <c r="BJ2" s="15"/>
    </row>
    <row r="3" spans="1:64" ht="15" customHeight="1" x14ac:dyDescent="0.35">
      <c r="A3" s="13"/>
      <c r="B3" s="373" t="s">
        <v>176</v>
      </c>
      <c r="C3" s="373"/>
      <c r="D3" s="382"/>
      <c r="E3" s="372"/>
      <c r="F3" s="351" t="str">
        <f>Data!F4</f>
        <v>Autres Couts des Activités</v>
      </c>
      <c r="G3" s="352">
        <f>SUMIF(C:C,F3,L:L)</f>
        <v>0</v>
      </c>
      <c r="H3" s="390">
        <f t="shared" ref="H3:H6" si="1">IFERROR(G3/SUM($G$2:$G$6),"")</f>
        <v>0</v>
      </c>
      <c r="I3" s="13"/>
      <c r="J3" s="455" t="str">
        <f>Data!J4</f>
        <v>Sécurité alimentaire</v>
      </c>
      <c r="K3" s="455"/>
      <c r="L3" s="389">
        <f t="shared" si="0"/>
        <v>15000000</v>
      </c>
      <c r="Q3" s="390">
        <f t="shared" ref="Q3:Q6" si="2">IFERROR(P3/SUM($G$2:$G$6),"")</f>
        <v>0</v>
      </c>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5"/>
      <c r="BH3" s="14"/>
      <c r="BI3" s="14"/>
      <c r="BJ3" s="15"/>
    </row>
    <row r="4" spans="1:64" ht="14.5" x14ac:dyDescent="0.35">
      <c r="A4" s="13"/>
      <c r="B4" s="373" t="s">
        <v>177</v>
      </c>
      <c r="C4" s="373"/>
      <c r="D4" s="382"/>
      <c r="E4" s="372"/>
      <c r="F4" s="351" t="str">
        <f>Data!F5</f>
        <v>MEAL</v>
      </c>
      <c r="G4" s="352">
        <f>SUMIF(C:C,F4,L:L)</f>
        <v>30000000</v>
      </c>
      <c r="H4" s="390">
        <f t="shared" si="1"/>
        <v>5.3475935828877004E-2</v>
      </c>
      <c r="I4" s="13"/>
      <c r="J4" s="455" t="str">
        <f>Data!J5</f>
        <v>Protection</v>
      </c>
      <c r="K4" s="455"/>
      <c r="L4" s="389">
        <f t="shared" si="0"/>
        <v>12000000</v>
      </c>
      <c r="Q4" s="390">
        <f t="shared" si="2"/>
        <v>0</v>
      </c>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5"/>
      <c r="BH4" s="14"/>
      <c r="BI4" s="14"/>
      <c r="BJ4" s="15"/>
    </row>
    <row r="5" spans="1:64" thickBot="1" x14ac:dyDescent="0.4">
      <c r="A5" s="13"/>
      <c r="B5" s="35"/>
      <c r="C5" s="380"/>
      <c r="D5" s="371"/>
      <c r="E5" s="372"/>
      <c r="F5" s="351" t="str">
        <f>Data!F6</f>
        <v>Soutien</v>
      </c>
      <c r="G5" s="352">
        <f>SUMIF(C:C,F5,L:L)</f>
        <v>0</v>
      </c>
      <c r="H5" s="390">
        <f t="shared" si="1"/>
        <v>0</v>
      </c>
      <c r="I5" s="35"/>
      <c r="J5" s="455" t="str">
        <f>Data!J6</f>
        <v>Santé</v>
      </c>
      <c r="K5" s="455"/>
      <c r="L5" s="389">
        <f t="shared" si="0"/>
        <v>101500000</v>
      </c>
      <c r="Q5" s="390">
        <f t="shared" si="2"/>
        <v>0</v>
      </c>
      <c r="S5" s="13"/>
      <c r="T5" s="13"/>
      <c r="U5" s="13"/>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5"/>
      <c r="BH5" s="14"/>
      <c r="BI5" s="14"/>
      <c r="BJ5" s="15"/>
    </row>
    <row r="6" spans="1:64" ht="15" customHeight="1" x14ac:dyDescent="0.35">
      <c r="A6" s="13"/>
      <c r="B6" s="443" t="s">
        <v>178</v>
      </c>
      <c r="C6" s="443"/>
      <c r="D6" s="400">
        <f>L128</f>
        <v>900581280.36000001</v>
      </c>
      <c r="E6" s="372"/>
      <c r="F6" s="351" t="str">
        <f>Data!F7</f>
        <v>Renforcement des cap.</v>
      </c>
      <c r="G6" s="352">
        <f>SUMIF(C:C,F6,L:L)</f>
        <v>0</v>
      </c>
      <c r="H6" s="390">
        <f t="shared" si="1"/>
        <v>0</v>
      </c>
      <c r="I6" s="14"/>
      <c r="J6" s="455" t="str">
        <f>Data!J7</f>
        <v>Nutrition</v>
      </c>
      <c r="K6" s="455"/>
      <c r="L6" s="389">
        <f t="shared" si="0"/>
        <v>240000000</v>
      </c>
      <c r="M6" s="13"/>
      <c r="N6" s="14"/>
      <c r="O6" s="14"/>
      <c r="P6" s="14"/>
      <c r="Q6" s="390">
        <f t="shared" si="2"/>
        <v>0</v>
      </c>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447" t="s">
        <v>12</v>
      </c>
      <c r="BD6" s="448"/>
      <c r="BE6" s="14"/>
      <c r="BF6" s="447" t="s">
        <v>13</v>
      </c>
      <c r="BG6" s="448"/>
      <c r="BH6" s="14"/>
      <c r="BI6" s="447" t="s">
        <v>14</v>
      </c>
      <c r="BJ6" s="448"/>
    </row>
    <row r="7" spans="1:64" ht="15" customHeight="1" x14ac:dyDescent="0.35">
      <c r="A7" s="13"/>
      <c r="B7" s="443" t="s">
        <v>179</v>
      </c>
      <c r="C7" s="443"/>
      <c r="D7" s="401">
        <f>N128</f>
        <v>0</v>
      </c>
      <c r="E7" s="381">
        <f>IFERROR(D7/D6," ")</f>
        <v>0</v>
      </c>
      <c r="I7" s="14"/>
      <c r="J7" s="455" t="str">
        <f>Data!J8</f>
        <v>Eau, Assainissement et Hygiène (WASH)</v>
      </c>
      <c r="K7" s="455"/>
      <c r="L7" s="389">
        <f t="shared" si="0"/>
        <v>0</v>
      </c>
      <c r="M7" s="13"/>
      <c r="N7" s="14"/>
      <c r="O7" s="14"/>
      <c r="P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449"/>
      <c r="BD7" s="450"/>
      <c r="BE7" s="14"/>
      <c r="BF7" s="449"/>
      <c r="BG7" s="450"/>
      <c r="BH7" s="14"/>
      <c r="BI7" s="449"/>
      <c r="BJ7" s="450"/>
      <c r="BL7" s="391"/>
    </row>
    <row r="8" spans="1:64" ht="15" customHeight="1" x14ac:dyDescent="0.35">
      <c r="A8" s="13"/>
      <c r="B8" s="443" t="s">
        <v>180</v>
      </c>
      <c r="C8" s="443"/>
      <c r="D8" s="401">
        <f>O128</f>
        <v>0</v>
      </c>
      <c r="E8" s="381" t="str">
        <f>IFERROR(D8/D7," ")</f>
        <v xml:space="preserve"> </v>
      </c>
      <c r="I8" s="14"/>
      <c r="J8" s="455" t="str">
        <f>Data!J9</f>
        <v>Autres</v>
      </c>
      <c r="K8" s="455"/>
      <c r="L8" s="389">
        <f t="shared" si="0"/>
        <v>0</v>
      </c>
      <c r="M8" s="13"/>
      <c r="N8" s="14"/>
      <c r="O8" s="14"/>
      <c r="P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449"/>
      <c r="BD8" s="450"/>
      <c r="BE8" s="14"/>
      <c r="BF8" s="449"/>
      <c r="BG8" s="450"/>
      <c r="BH8" s="14"/>
      <c r="BI8" s="449"/>
      <c r="BJ8" s="450"/>
      <c r="BL8" s="391"/>
    </row>
    <row r="9" spans="1:64" ht="15" customHeight="1" thickBot="1" x14ac:dyDescent="0.4">
      <c r="A9" s="13"/>
      <c r="B9" s="443" t="s">
        <v>181</v>
      </c>
      <c r="C9" s="443"/>
      <c r="D9" s="401">
        <f>P128</f>
        <v>0</v>
      </c>
      <c r="E9" s="381" t="str">
        <f>IFERROR(D9/D8," ")</f>
        <v xml:space="preserve"> </v>
      </c>
      <c r="I9" s="14"/>
      <c r="J9" s="14"/>
      <c r="K9" s="36"/>
      <c r="L9" s="13"/>
      <c r="M9" s="13"/>
      <c r="N9" s="14"/>
      <c r="O9" s="14"/>
      <c r="P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449"/>
      <c r="BD9" s="450"/>
      <c r="BE9" s="14"/>
      <c r="BF9" s="449"/>
      <c r="BG9" s="450"/>
      <c r="BH9" s="14"/>
      <c r="BI9" s="449"/>
      <c r="BJ9" s="450"/>
      <c r="BL9" s="391"/>
    </row>
    <row r="10" spans="1:64" thickBot="1" x14ac:dyDescent="0.4">
      <c r="A10" s="13"/>
      <c r="D10" s="13"/>
      <c r="E10" s="13"/>
      <c r="F10" s="13"/>
      <c r="G10" s="13"/>
      <c r="H10" s="13"/>
      <c r="I10" s="13"/>
      <c r="J10" s="13"/>
      <c r="K10" s="13"/>
      <c r="L10" s="13"/>
      <c r="M10" s="13"/>
      <c r="N10" s="440" t="s">
        <v>206</v>
      </c>
      <c r="O10" s="440"/>
      <c r="P10" s="440"/>
      <c r="R10" s="444" t="s">
        <v>16</v>
      </c>
      <c r="S10" s="445"/>
      <c r="T10" s="446"/>
      <c r="U10" s="444" t="s">
        <v>17</v>
      </c>
      <c r="V10" s="445"/>
      <c r="W10" s="446"/>
      <c r="X10" s="444" t="s">
        <v>18</v>
      </c>
      <c r="Y10" s="445"/>
      <c r="Z10" s="446"/>
      <c r="AA10" s="444" t="s">
        <v>19</v>
      </c>
      <c r="AB10" s="445"/>
      <c r="AC10" s="446"/>
      <c r="AD10" s="444" t="s">
        <v>20</v>
      </c>
      <c r="AE10" s="445"/>
      <c r="AF10" s="446"/>
      <c r="AG10" s="444" t="s">
        <v>21</v>
      </c>
      <c r="AH10" s="445"/>
      <c r="AI10" s="446"/>
      <c r="AJ10" s="444" t="s">
        <v>22</v>
      </c>
      <c r="AK10" s="445"/>
      <c r="AL10" s="446"/>
      <c r="AM10" s="444" t="s">
        <v>23</v>
      </c>
      <c r="AN10" s="445"/>
      <c r="AO10" s="446"/>
      <c r="AP10" s="444" t="s">
        <v>24</v>
      </c>
      <c r="AQ10" s="445"/>
      <c r="AR10" s="446"/>
      <c r="AS10" s="444" t="s">
        <v>25</v>
      </c>
      <c r="AT10" s="445"/>
      <c r="AU10" s="446"/>
      <c r="AV10" s="444" t="s">
        <v>26</v>
      </c>
      <c r="AW10" s="445"/>
      <c r="AX10" s="446"/>
      <c r="AY10" s="444" t="s">
        <v>27</v>
      </c>
      <c r="AZ10" s="445"/>
      <c r="BA10" s="446"/>
      <c r="BB10" s="13"/>
      <c r="BC10" s="451"/>
      <c r="BD10" s="452"/>
      <c r="BE10" s="13"/>
      <c r="BF10" s="451"/>
      <c r="BG10" s="452"/>
      <c r="BH10" s="13"/>
      <c r="BI10" s="451"/>
      <c r="BJ10" s="452"/>
      <c r="BL10" s="441" t="s">
        <v>42</v>
      </c>
    </row>
    <row r="11" spans="1:64" s="39" customFormat="1" ht="26" customHeight="1" thickBot="1" x14ac:dyDescent="0.4">
      <c r="A11" s="374"/>
      <c r="B11" s="384" t="s">
        <v>28</v>
      </c>
      <c r="C11" s="385" t="s">
        <v>29</v>
      </c>
      <c r="D11" s="385" t="s">
        <v>31</v>
      </c>
      <c r="E11" s="385" t="s">
        <v>32</v>
      </c>
      <c r="F11" s="385" t="s">
        <v>183</v>
      </c>
      <c r="G11" s="385" t="s">
        <v>33</v>
      </c>
      <c r="H11" s="385" t="s">
        <v>34</v>
      </c>
      <c r="I11" s="385" t="s">
        <v>35</v>
      </c>
      <c r="J11" s="385" t="s">
        <v>204</v>
      </c>
      <c r="K11" s="385" t="s">
        <v>174</v>
      </c>
      <c r="L11" s="386" t="s">
        <v>175</v>
      </c>
      <c r="M11" s="374"/>
      <c r="N11" s="375" t="s">
        <v>207</v>
      </c>
      <c r="O11" s="375" t="s">
        <v>208</v>
      </c>
      <c r="P11" s="375" t="s">
        <v>209</v>
      </c>
      <c r="Q11" s="392"/>
      <c r="R11" s="375" cm="1">
        <f t="array" ref="R11:BA11">EDATE(D3,_xlfn.SEQUENCE(1,36,0))</f>
        <v>0</v>
      </c>
      <c r="S11" s="375">
        <v>31</v>
      </c>
      <c r="T11" s="375">
        <v>60</v>
      </c>
      <c r="U11" s="375">
        <v>91</v>
      </c>
      <c r="V11" s="376">
        <v>121</v>
      </c>
      <c r="W11" s="377">
        <v>152</v>
      </c>
      <c r="X11" s="375">
        <v>182</v>
      </c>
      <c r="Y11" s="376">
        <v>213</v>
      </c>
      <c r="Z11" s="377">
        <v>244</v>
      </c>
      <c r="AA11" s="375">
        <v>274</v>
      </c>
      <c r="AB11" s="376">
        <v>305</v>
      </c>
      <c r="AC11" s="377">
        <v>335</v>
      </c>
      <c r="AD11" s="375">
        <v>366</v>
      </c>
      <c r="AE11" s="376">
        <v>397</v>
      </c>
      <c r="AF11" s="377">
        <v>425</v>
      </c>
      <c r="AG11" s="375">
        <v>456</v>
      </c>
      <c r="AH11" s="376">
        <v>486</v>
      </c>
      <c r="AI11" s="377">
        <v>517</v>
      </c>
      <c r="AJ11" s="375">
        <v>547</v>
      </c>
      <c r="AK11" s="376">
        <v>578</v>
      </c>
      <c r="AL11" s="377">
        <v>609</v>
      </c>
      <c r="AM11" s="375">
        <v>639</v>
      </c>
      <c r="AN11" s="376">
        <v>670</v>
      </c>
      <c r="AO11" s="377">
        <v>700</v>
      </c>
      <c r="AP11" s="375">
        <v>731</v>
      </c>
      <c r="AQ11" s="376">
        <v>762</v>
      </c>
      <c r="AR11" s="377">
        <v>790</v>
      </c>
      <c r="AS11" s="375">
        <v>821</v>
      </c>
      <c r="AT11" s="376">
        <v>851</v>
      </c>
      <c r="AU11" s="377">
        <v>882</v>
      </c>
      <c r="AV11" s="375">
        <v>912</v>
      </c>
      <c r="AW11" s="376">
        <v>943</v>
      </c>
      <c r="AX11" s="377">
        <v>974</v>
      </c>
      <c r="AY11" s="375">
        <v>1004</v>
      </c>
      <c r="AZ11" s="376">
        <v>1035</v>
      </c>
      <c r="BA11" s="377">
        <v>1065</v>
      </c>
      <c r="BB11" s="374"/>
      <c r="BC11" s="378" t="s">
        <v>1</v>
      </c>
      <c r="BD11" s="379" t="s">
        <v>36</v>
      </c>
      <c r="BE11" s="374"/>
      <c r="BF11" s="378" t="s">
        <v>1</v>
      </c>
      <c r="BG11" s="379" t="s">
        <v>36</v>
      </c>
      <c r="BH11" s="374"/>
      <c r="BI11" s="378" t="s">
        <v>1</v>
      </c>
      <c r="BJ11" s="379" t="s">
        <v>36</v>
      </c>
      <c r="BL11" s="442"/>
    </row>
    <row r="12" spans="1:64" s="39" customFormat="1" ht="36.5" customHeight="1" thickBot="1" x14ac:dyDescent="0.4">
      <c r="A12" s="374"/>
      <c r="B12" s="384" t="s">
        <v>194</v>
      </c>
      <c r="C12" s="385" t="s">
        <v>29</v>
      </c>
      <c r="D12" s="385" t="s">
        <v>195</v>
      </c>
      <c r="E12" s="385" t="s">
        <v>32</v>
      </c>
      <c r="F12" s="385" t="s">
        <v>200</v>
      </c>
      <c r="G12" s="385" t="s">
        <v>33</v>
      </c>
      <c r="H12" s="385"/>
      <c r="I12" s="385" t="s">
        <v>35</v>
      </c>
      <c r="J12" s="385" t="s">
        <v>205</v>
      </c>
      <c r="K12" s="385" t="s">
        <v>212</v>
      </c>
      <c r="L12" s="386" t="s">
        <v>211</v>
      </c>
      <c r="M12" s="374"/>
      <c r="N12" s="375" t="s">
        <v>213</v>
      </c>
      <c r="O12" s="375" t="s">
        <v>214</v>
      </c>
      <c r="P12" s="375" t="s">
        <v>215</v>
      </c>
      <c r="Q12" s="392"/>
      <c r="R12" s="375"/>
      <c r="S12" s="376"/>
      <c r="T12" s="377"/>
      <c r="U12" s="375"/>
      <c r="V12" s="376"/>
      <c r="W12" s="377"/>
      <c r="X12" s="375"/>
      <c r="Y12" s="376"/>
      <c r="Z12" s="377"/>
      <c r="AA12" s="375"/>
      <c r="AB12" s="376"/>
      <c r="AC12" s="377"/>
      <c r="AD12" s="375"/>
      <c r="AE12" s="376"/>
      <c r="AF12" s="377"/>
      <c r="AG12" s="375"/>
      <c r="AH12" s="376"/>
      <c r="AI12" s="377"/>
      <c r="AJ12" s="375"/>
      <c r="AK12" s="376"/>
      <c r="AL12" s="377"/>
      <c r="AM12" s="375"/>
      <c r="AN12" s="376"/>
      <c r="AO12" s="377"/>
      <c r="AP12" s="375"/>
      <c r="AQ12" s="376"/>
      <c r="AR12" s="377"/>
      <c r="AS12" s="375"/>
      <c r="AT12" s="376"/>
      <c r="AU12" s="377"/>
      <c r="AV12" s="375"/>
      <c r="AW12" s="376"/>
      <c r="AX12" s="377"/>
      <c r="AY12" s="375"/>
      <c r="AZ12" s="376"/>
      <c r="BA12" s="377"/>
      <c r="BB12" s="374"/>
      <c r="BC12" s="378"/>
      <c r="BD12" s="379"/>
      <c r="BE12" s="374"/>
      <c r="BF12" s="378"/>
      <c r="BG12" s="379"/>
      <c r="BH12" s="374"/>
      <c r="BI12" s="378"/>
      <c r="BJ12" s="379"/>
      <c r="BL12" s="370" t="s">
        <v>201</v>
      </c>
    </row>
    <row r="13" spans="1:64" ht="15" customHeight="1" thickBot="1" x14ac:dyDescent="0.4">
      <c r="A13" s="13"/>
      <c r="B13" s="388" t="s">
        <v>202</v>
      </c>
      <c r="C13" s="387"/>
      <c r="D13" s="387"/>
      <c r="E13" s="387"/>
      <c r="F13" s="387"/>
      <c r="G13" s="387"/>
      <c r="H13" s="387"/>
      <c r="I13" s="387"/>
      <c r="J13" s="387"/>
      <c r="K13" s="387"/>
      <c r="L13" s="348">
        <f>SUM(L14:L23)</f>
        <v>569500000</v>
      </c>
      <c r="M13" s="20"/>
      <c r="N13" s="348">
        <f t="shared" ref="N13:P13" si="3">SUM(N14:N23)</f>
        <v>189833333.33333334</v>
      </c>
      <c r="O13" s="348">
        <f t="shared" si="3"/>
        <v>189833333.33333334</v>
      </c>
      <c r="P13" s="348">
        <f t="shared" si="3"/>
        <v>189833333.33333334</v>
      </c>
      <c r="Q13" s="395" t="str">
        <f>IF((N13+O13+P13)=L13,"ok","Corriger la division")</f>
        <v>ok</v>
      </c>
      <c r="R13" s="175">
        <f t="shared" ref="R13:BC13" si="4">SUM(R14:R35)</f>
        <v>0</v>
      </c>
      <c r="S13" s="166">
        <f t="shared" si="4"/>
        <v>0</v>
      </c>
      <c r="T13" s="176">
        <f t="shared" si="4"/>
        <v>0</v>
      </c>
      <c r="U13" s="175">
        <f t="shared" si="4"/>
        <v>0</v>
      </c>
      <c r="V13" s="166">
        <f t="shared" si="4"/>
        <v>0</v>
      </c>
      <c r="W13" s="176">
        <f t="shared" si="4"/>
        <v>0</v>
      </c>
      <c r="X13" s="175">
        <f t="shared" si="4"/>
        <v>0</v>
      </c>
      <c r="Y13" s="166">
        <f t="shared" si="4"/>
        <v>108000000</v>
      </c>
      <c r="Z13" s="176">
        <f t="shared" si="4"/>
        <v>0</v>
      </c>
      <c r="AA13" s="175">
        <f t="shared" si="4"/>
        <v>0</v>
      </c>
      <c r="AB13" s="166">
        <f t="shared" si="4"/>
        <v>0</v>
      </c>
      <c r="AC13" s="176">
        <f t="shared" si="4"/>
        <v>0</v>
      </c>
      <c r="AD13" s="175">
        <f t="shared" si="4"/>
        <v>0</v>
      </c>
      <c r="AE13" s="166">
        <f t="shared" si="4"/>
        <v>0</v>
      </c>
      <c r="AF13" s="176">
        <f t="shared" si="4"/>
        <v>0</v>
      </c>
      <c r="AG13" s="175">
        <f t="shared" si="4"/>
        <v>0</v>
      </c>
      <c r="AH13" s="166">
        <f t="shared" si="4"/>
        <v>0</v>
      </c>
      <c r="AI13" s="176">
        <f t="shared" si="4"/>
        <v>0</v>
      </c>
      <c r="AJ13" s="175">
        <f t="shared" si="4"/>
        <v>0</v>
      </c>
      <c r="AK13" s="166">
        <f t="shared" si="4"/>
        <v>0</v>
      </c>
      <c r="AL13" s="176">
        <f t="shared" si="4"/>
        <v>0</v>
      </c>
      <c r="AM13" s="175">
        <f t="shared" si="4"/>
        <v>0</v>
      </c>
      <c r="AN13" s="166">
        <f t="shared" si="4"/>
        <v>0</v>
      </c>
      <c r="AO13" s="176">
        <f t="shared" si="4"/>
        <v>0</v>
      </c>
      <c r="AP13" s="175">
        <f t="shared" si="4"/>
        <v>0</v>
      </c>
      <c r="AQ13" s="166">
        <f t="shared" si="4"/>
        <v>0</v>
      </c>
      <c r="AR13" s="176">
        <f t="shared" si="4"/>
        <v>0</v>
      </c>
      <c r="AS13" s="175">
        <f t="shared" si="4"/>
        <v>0</v>
      </c>
      <c r="AT13" s="166">
        <f t="shared" si="4"/>
        <v>0</v>
      </c>
      <c r="AU13" s="176">
        <f t="shared" si="4"/>
        <v>0</v>
      </c>
      <c r="AV13" s="175">
        <f t="shared" si="4"/>
        <v>0</v>
      </c>
      <c r="AW13" s="166">
        <f t="shared" si="4"/>
        <v>0</v>
      </c>
      <c r="AX13" s="176">
        <f t="shared" si="4"/>
        <v>0</v>
      </c>
      <c r="AY13" s="175">
        <f t="shared" si="4"/>
        <v>0</v>
      </c>
      <c r="AZ13" s="166">
        <f t="shared" si="4"/>
        <v>0</v>
      </c>
      <c r="BA13" s="176">
        <f t="shared" si="4"/>
        <v>0</v>
      </c>
      <c r="BB13" s="13"/>
      <c r="BC13" s="21">
        <f t="shared" si="4"/>
        <v>0</v>
      </c>
      <c r="BD13" s="22">
        <f t="shared" ref="BD13:BD76" si="5">IFERROR(BC13/L13,0)</f>
        <v>0</v>
      </c>
      <c r="BE13" s="13"/>
      <c r="BF13" s="21">
        <f t="shared" ref="BF13" si="6">SUM(BF14:BF35)</f>
        <v>108000000</v>
      </c>
      <c r="BG13" s="22">
        <f>IFERROR(BF13/L13,0)</f>
        <v>0.18964003511852504</v>
      </c>
      <c r="BH13" s="13"/>
      <c r="BI13" s="21">
        <f t="shared" ref="BI13" si="7">SUM(BI14:BI35)</f>
        <v>108000000</v>
      </c>
      <c r="BJ13" s="22">
        <f>IFERROR(BI13/L13,0)</f>
        <v>0.18964003511852504</v>
      </c>
      <c r="BL13" s="40"/>
    </row>
    <row r="14" spans="1:64" ht="14.5" x14ac:dyDescent="0.35">
      <c r="A14" s="13"/>
      <c r="B14" s="344" t="s">
        <v>217</v>
      </c>
      <c r="C14" s="329" t="s">
        <v>302</v>
      </c>
      <c r="D14" s="329" t="s">
        <v>184</v>
      </c>
      <c r="E14" s="329" t="s">
        <v>43</v>
      </c>
      <c r="F14" s="322">
        <v>600</v>
      </c>
      <c r="G14" s="302" t="s">
        <v>44</v>
      </c>
      <c r="H14" s="302">
        <v>3</v>
      </c>
      <c r="I14" s="302" t="s">
        <v>45</v>
      </c>
      <c r="J14" s="306">
        <v>1</v>
      </c>
      <c r="K14" s="332">
        <v>60000</v>
      </c>
      <c r="L14" s="205">
        <f t="shared" ref="L14:L23" si="8">F14*H14*J14*K14</f>
        <v>108000000</v>
      </c>
      <c r="M14" s="13"/>
      <c r="N14" s="179">
        <f>$L14/3</f>
        <v>36000000</v>
      </c>
      <c r="O14" s="179">
        <f>$L14/3</f>
        <v>36000000</v>
      </c>
      <c r="P14" s="179">
        <f>$L14/3</f>
        <v>36000000</v>
      </c>
      <c r="Q14" s="395" t="str">
        <f t="shared" ref="Q14:Q77" si="9">IF((N14+O14+P14)=L14,"ok","Corriger la division")</f>
        <v>ok</v>
      </c>
      <c r="R14" s="179"/>
      <c r="S14" s="168"/>
      <c r="T14" s="180"/>
      <c r="U14" s="179"/>
      <c r="V14" s="168"/>
      <c r="W14" s="180"/>
      <c r="X14" s="179"/>
      <c r="Y14" s="168">
        <f>L14</f>
        <v>108000000</v>
      </c>
      <c r="Z14" s="180"/>
      <c r="AA14" s="179"/>
      <c r="AB14" s="168"/>
      <c r="AC14" s="180"/>
      <c r="AD14" s="179"/>
      <c r="AE14" s="168"/>
      <c r="AF14" s="180"/>
      <c r="AG14" s="179"/>
      <c r="AH14" s="168"/>
      <c r="AI14" s="180"/>
      <c r="AJ14" s="179"/>
      <c r="AK14" s="168"/>
      <c r="AL14" s="180"/>
      <c r="AM14" s="179"/>
      <c r="AN14" s="168"/>
      <c r="AO14" s="180"/>
      <c r="AP14" s="179"/>
      <c r="AQ14" s="168"/>
      <c r="AR14" s="180"/>
      <c r="AS14" s="179"/>
      <c r="AT14" s="168"/>
      <c r="AU14" s="180"/>
      <c r="AV14" s="179"/>
      <c r="AW14" s="168"/>
      <c r="AX14" s="180"/>
      <c r="AY14" s="179"/>
      <c r="AZ14" s="168"/>
      <c r="BA14" s="180"/>
      <c r="BB14" s="13"/>
      <c r="BC14" s="26"/>
      <c r="BD14" s="27">
        <f t="shared" si="5"/>
        <v>0</v>
      </c>
      <c r="BE14" s="13"/>
      <c r="BF14" s="26">
        <f t="shared" ref="BF14:BF35" si="10">SUM(R14:BA14)</f>
        <v>108000000</v>
      </c>
      <c r="BG14" s="27">
        <f t="shared" ref="BG14:BG35" si="11">IFERROR(BF14/L14,0)</f>
        <v>1</v>
      </c>
      <c r="BH14" s="13"/>
      <c r="BI14" s="26">
        <f>BC14+BF14</f>
        <v>108000000</v>
      </c>
      <c r="BJ14" s="27">
        <f>IFERROR(BI14/L14,0)</f>
        <v>1</v>
      </c>
      <c r="BL14" s="57"/>
    </row>
    <row r="15" spans="1:64" ht="14.5" x14ac:dyDescent="0.35">
      <c r="A15" s="13"/>
      <c r="B15" s="344" t="s">
        <v>218</v>
      </c>
      <c r="C15" s="267" t="s">
        <v>302</v>
      </c>
      <c r="D15" s="329" t="s">
        <v>184</v>
      </c>
      <c r="E15" s="329" t="s">
        <v>46</v>
      </c>
      <c r="F15" s="322">
        <v>600</v>
      </c>
      <c r="G15" s="302" t="s">
        <v>44</v>
      </c>
      <c r="H15" s="302">
        <v>3</v>
      </c>
      <c r="I15" s="302" t="s">
        <v>45</v>
      </c>
      <c r="J15" s="306">
        <v>1</v>
      </c>
      <c r="K15" s="332">
        <v>60000</v>
      </c>
      <c r="L15" s="205">
        <f t="shared" si="8"/>
        <v>108000000</v>
      </c>
      <c r="M15" s="13"/>
      <c r="N15" s="179">
        <f t="shared" ref="N15:P23" si="12">$L15/3</f>
        <v>36000000</v>
      </c>
      <c r="O15" s="179">
        <f t="shared" si="12"/>
        <v>36000000</v>
      </c>
      <c r="P15" s="179">
        <f t="shared" si="12"/>
        <v>36000000</v>
      </c>
      <c r="Q15" s="395" t="str">
        <f t="shared" si="9"/>
        <v>ok</v>
      </c>
      <c r="R15" s="179"/>
      <c r="S15" s="168"/>
      <c r="T15" s="180"/>
      <c r="U15" s="179"/>
      <c r="V15" s="168"/>
      <c r="W15" s="180"/>
      <c r="X15" s="179"/>
      <c r="Y15" s="168"/>
      <c r="Z15" s="180"/>
      <c r="AA15" s="179"/>
      <c r="AB15" s="168"/>
      <c r="AC15" s="180"/>
      <c r="AD15" s="179"/>
      <c r="AE15" s="168"/>
      <c r="AF15" s="180"/>
      <c r="AG15" s="179"/>
      <c r="AH15" s="168"/>
      <c r="AI15" s="180"/>
      <c r="AJ15" s="179"/>
      <c r="AK15" s="168"/>
      <c r="AL15" s="180"/>
      <c r="AM15" s="179"/>
      <c r="AN15" s="168"/>
      <c r="AO15" s="180"/>
      <c r="AP15" s="179"/>
      <c r="AQ15" s="168"/>
      <c r="AR15" s="180"/>
      <c r="AS15" s="179"/>
      <c r="AT15" s="168"/>
      <c r="AU15" s="180"/>
      <c r="AV15" s="179"/>
      <c r="AW15" s="168"/>
      <c r="AX15" s="180"/>
      <c r="AY15" s="179"/>
      <c r="AZ15" s="168"/>
      <c r="BA15" s="180"/>
      <c r="BB15" s="13"/>
      <c r="BC15" s="26"/>
      <c r="BD15" s="27">
        <f t="shared" si="5"/>
        <v>0</v>
      </c>
      <c r="BE15" s="13"/>
      <c r="BF15" s="26">
        <f t="shared" si="10"/>
        <v>0</v>
      </c>
      <c r="BG15" s="27">
        <f t="shared" si="11"/>
        <v>0</v>
      </c>
      <c r="BH15" s="13"/>
      <c r="BI15" s="26">
        <f t="shared" ref="BI15:BI35" si="13">BC15+BF15</f>
        <v>0</v>
      </c>
      <c r="BJ15" s="27">
        <f t="shared" ref="BJ15:BJ35" si="14">IFERROR(BI15/L15,0)</f>
        <v>0</v>
      </c>
      <c r="BL15" s="57"/>
    </row>
    <row r="16" spans="1:64" ht="14.5" x14ac:dyDescent="0.35">
      <c r="A16" s="13"/>
      <c r="B16" s="344" t="s">
        <v>219</v>
      </c>
      <c r="C16" s="267" t="s">
        <v>302</v>
      </c>
      <c r="D16" s="329" t="s">
        <v>186</v>
      </c>
      <c r="E16" s="267" t="s">
        <v>47</v>
      </c>
      <c r="F16" s="318">
        <v>5</v>
      </c>
      <c r="G16" s="23" t="s">
        <v>48</v>
      </c>
      <c r="H16" s="23">
        <v>2</v>
      </c>
      <c r="I16" s="302" t="s">
        <v>45</v>
      </c>
      <c r="J16" s="306">
        <v>1</v>
      </c>
      <c r="K16" s="24">
        <v>7500000</v>
      </c>
      <c r="L16" s="205">
        <f t="shared" si="8"/>
        <v>75000000</v>
      </c>
      <c r="M16" s="13"/>
      <c r="N16" s="179">
        <f t="shared" si="12"/>
        <v>25000000</v>
      </c>
      <c r="O16" s="179">
        <f t="shared" si="12"/>
        <v>25000000</v>
      </c>
      <c r="P16" s="179">
        <f t="shared" si="12"/>
        <v>25000000</v>
      </c>
      <c r="Q16" s="395" t="str">
        <f t="shared" si="9"/>
        <v>ok</v>
      </c>
      <c r="R16" s="179"/>
      <c r="S16" s="168"/>
      <c r="T16" s="180"/>
      <c r="U16" s="179"/>
      <c r="V16" s="168"/>
      <c r="W16" s="180"/>
      <c r="X16" s="179"/>
      <c r="Y16" s="168"/>
      <c r="Z16" s="180"/>
      <c r="AA16" s="179"/>
      <c r="AB16" s="168"/>
      <c r="AC16" s="180"/>
      <c r="AD16" s="179"/>
      <c r="AE16" s="168"/>
      <c r="AF16" s="180"/>
      <c r="AG16" s="179"/>
      <c r="AH16" s="168"/>
      <c r="AI16" s="180"/>
      <c r="AJ16" s="179"/>
      <c r="AK16" s="168"/>
      <c r="AL16" s="180"/>
      <c r="AM16" s="179"/>
      <c r="AN16" s="168"/>
      <c r="AO16" s="180"/>
      <c r="AP16" s="179"/>
      <c r="AQ16" s="168"/>
      <c r="AR16" s="180"/>
      <c r="AS16" s="179"/>
      <c r="AT16" s="168"/>
      <c r="AU16" s="180"/>
      <c r="AV16" s="179"/>
      <c r="AW16" s="168"/>
      <c r="AX16" s="180"/>
      <c r="AY16" s="179"/>
      <c r="AZ16" s="168"/>
      <c r="BA16" s="180"/>
      <c r="BB16" s="13"/>
      <c r="BC16" s="26"/>
      <c r="BD16" s="27">
        <f t="shared" si="5"/>
        <v>0</v>
      </c>
      <c r="BE16" s="13"/>
      <c r="BF16" s="26">
        <f t="shared" si="10"/>
        <v>0</v>
      </c>
      <c r="BG16" s="27">
        <f t="shared" si="11"/>
        <v>0</v>
      </c>
      <c r="BH16" s="13"/>
      <c r="BI16" s="26">
        <f t="shared" si="13"/>
        <v>0</v>
      </c>
      <c r="BJ16" s="27">
        <f t="shared" si="14"/>
        <v>0</v>
      </c>
      <c r="BL16" s="57"/>
    </row>
    <row r="17" spans="1:64" ht="14.5" x14ac:dyDescent="0.35">
      <c r="A17" s="13"/>
      <c r="B17" s="344" t="s">
        <v>220</v>
      </c>
      <c r="C17" s="267" t="s">
        <v>302</v>
      </c>
      <c r="D17" s="329" t="s">
        <v>10</v>
      </c>
      <c r="E17" s="267" t="s">
        <v>50</v>
      </c>
      <c r="F17" s="318">
        <v>1200</v>
      </c>
      <c r="G17" s="23" t="s">
        <v>51</v>
      </c>
      <c r="H17" s="23">
        <v>2</v>
      </c>
      <c r="I17" s="302" t="s">
        <v>45</v>
      </c>
      <c r="J17" s="199">
        <v>1</v>
      </c>
      <c r="K17" s="24">
        <v>100000</v>
      </c>
      <c r="L17" s="205">
        <f t="shared" si="8"/>
        <v>240000000</v>
      </c>
      <c r="M17" s="13"/>
      <c r="N17" s="179">
        <f t="shared" si="12"/>
        <v>80000000</v>
      </c>
      <c r="O17" s="179">
        <f t="shared" si="12"/>
        <v>80000000</v>
      </c>
      <c r="P17" s="179">
        <f t="shared" si="12"/>
        <v>80000000</v>
      </c>
      <c r="Q17" s="395" t="str">
        <f t="shared" si="9"/>
        <v>ok</v>
      </c>
      <c r="R17" s="179"/>
      <c r="S17" s="168"/>
      <c r="T17" s="180"/>
      <c r="U17" s="179"/>
      <c r="V17" s="168"/>
      <c r="W17" s="180"/>
      <c r="X17" s="179"/>
      <c r="Y17" s="168"/>
      <c r="Z17" s="180"/>
      <c r="AA17" s="179"/>
      <c r="AB17" s="168"/>
      <c r="AC17" s="180"/>
      <c r="AD17" s="179"/>
      <c r="AE17" s="168"/>
      <c r="AF17" s="180"/>
      <c r="AG17" s="179"/>
      <c r="AH17" s="168"/>
      <c r="AI17" s="180"/>
      <c r="AJ17" s="179"/>
      <c r="AK17" s="168"/>
      <c r="AL17" s="180"/>
      <c r="AM17" s="179"/>
      <c r="AN17" s="168"/>
      <c r="AO17" s="180"/>
      <c r="AP17" s="179"/>
      <c r="AQ17" s="168"/>
      <c r="AR17" s="180"/>
      <c r="AS17" s="179"/>
      <c r="AT17" s="168"/>
      <c r="AU17" s="180"/>
      <c r="AV17" s="179"/>
      <c r="AW17" s="168"/>
      <c r="AX17" s="180"/>
      <c r="AY17" s="179"/>
      <c r="AZ17" s="168"/>
      <c r="BA17" s="180"/>
      <c r="BB17" s="13"/>
      <c r="BC17" s="26"/>
      <c r="BD17" s="27">
        <f t="shared" si="5"/>
        <v>0</v>
      </c>
      <c r="BE17" s="13"/>
      <c r="BF17" s="26">
        <f t="shared" si="10"/>
        <v>0</v>
      </c>
      <c r="BG17" s="27">
        <f t="shared" si="11"/>
        <v>0</v>
      </c>
      <c r="BH17" s="13"/>
      <c r="BI17" s="26">
        <f t="shared" si="13"/>
        <v>0</v>
      </c>
      <c r="BJ17" s="27">
        <f t="shared" si="14"/>
        <v>0</v>
      </c>
      <c r="BL17" s="57"/>
    </row>
    <row r="18" spans="1:64" ht="14.5" x14ac:dyDescent="0.35">
      <c r="A18" s="13"/>
      <c r="B18" s="344" t="s">
        <v>221</v>
      </c>
      <c r="C18" s="267" t="s">
        <v>303</v>
      </c>
      <c r="D18" s="329" t="s">
        <v>6</v>
      </c>
      <c r="E18" s="267"/>
      <c r="F18" s="318">
        <v>2</v>
      </c>
      <c r="G18" s="23" t="s">
        <v>52</v>
      </c>
      <c r="H18" s="23">
        <v>2</v>
      </c>
      <c r="I18" s="302" t="s">
        <v>45</v>
      </c>
      <c r="J18" s="199">
        <v>1</v>
      </c>
      <c r="K18" s="24">
        <v>3000000</v>
      </c>
      <c r="L18" s="205">
        <f t="shared" si="8"/>
        <v>12000000</v>
      </c>
      <c r="M18" s="13"/>
      <c r="N18" s="179">
        <f t="shared" si="12"/>
        <v>4000000</v>
      </c>
      <c r="O18" s="179">
        <f t="shared" si="12"/>
        <v>4000000</v>
      </c>
      <c r="P18" s="179">
        <f t="shared" si="12"/>
        <v>4000000</v>
      </c>
      <c r="Q18" s="395" t="str">
        <f t="shared" si="9"/>
        <v>ok</v>
      </c>
      <c r="R18" s="179"/>
      <c r="S18" s="168"/>
      <c r="T18" s="180"/>
      <c r="U18" s="179"/>
      <c r="V18" s="168"/>
      <c r="W18" s="180"/>
      <c r="X18" s="179"/>
      <c r="Y18" s="168"/>
      <c r="Z18" s="180"/>
      <c r="AA18" s="179"/>
      <c r="AB18" s="168"/>
      <c r="AC18" s="180"/>
      <c r="AD18" s="179"/>
      <c r="AE18" s="168"/>
      <c r="AF18" s="180"/>
      <c r="AG18" s="179"/>
      <c r="AH18" s="168"/>
      <c r="AI18" s="180"/>
      <c r="AJ18" s="179"/>
      <c r="AK18" s="168"/>
      <c r="AL18" s="180"/>
      <c r="AM18" s="179"/>
      <c r="AN18" s="168"/>
      <c r="AO18" s="180"/>
      <c r="AP18" s="179"/>
      <c r="AQ18" s="168"/>
      <c r="AR18" s="180"/>
      <c r="AS18" s="179"/>
      <c r="AT18" s="168"/>
      <c r="AU18" s="180"/>
      <c r="AV18" s="179"/>
      <c r="AW18" s="168"/>
      <c r="AX18" s="180"/>
      <c r="AY18" s="179"/>
      <c r="AZ18" s="168"/>
      <c r="BA18" s="180"/>
      <c r="BB18" s="13"/>
      <c r="BC18" s="26"/>
      <c r="BD18" s="27">
        <f t="shared" si="5"/>
        <v>0</v>
      </c>
      <c r="BE18" s="13"/>
      <c r="BF18" s="26">
        <f t="shared" si="10"/>
        <v>0</v>
      </c>
      <c r="BG18" s="27">
        <f t="shared" si="11"/>
        <v>0</v>
      </c>
      <c r="BH18" s="13"/>
      <c r="BI18" s="26">
        <f t="shared" si="13"/>
        <v>0</v>
      </c>
      <c r="BJ18" s="27">
        <f t="shared" si="14"/>
        <v>0</v>
      </c>
      <c r="BL18" s="57"/>
    </row>
    <row r="19" spans="1:64" ht="14.5" x14ac:dyDescent="0.35">
      <c r="A19" s="13"/>
      <c r="B19" s="344" t="s">
        <v>222</v>
      </c>
      <c r="C19" s="267" t="s">
        <v>303</v>
      </c>
      <c r="D19" s="329" t="s">
        <v>186</v>
      </c>
      <c r="E19" s="267"/>
      <c r="F19" s="318">
        <v>2</v>
      </c>
      <c r="G19" s="23" t="s">
        <v>52</v>
      </c>
      <c r="H19" s="23">
        <v>2</v>
      </c>
      <c r="I19" s="302" t="s">
        <v>45</v>
      </c>
      <c r="J19" s="199">
        <v>1</v>
      </c>
      <c r="K19" s="24">
        <v>3000000</v>
      </c>
      <c r="L19" s="205">
        <f t="shared" si="8"/>
        <v>12000000</v>
      </c>
      <c r="M19" s="13"/>
      <c r="N19" s="179">
        <f t="shared" si="12"/>
        <v>4000000</v>
      </c>
      <c r="O19" s="179">
        <f t="shared" si="12"/>
        <v>4000000</v>
      </c>
      <c r="P19" s="179">
        <f t="shared" si="12"/>
        <v>4000000</v>
      </c>
      <c r="Q19" s="395" t="str">
        <f t="shared" si="9"/>
        <v>ok</v>
      </c>
      <c r="R19" s="179"/>
      <c r="S19" s="168"/>
      <c r="T19" s="180"/>
      <c r="U19" s="179"/>
      <c r="V19" s="168"/>
      <c r="W19" s="180"/>
      <c r="X19" s="179"/>
      <c r="Y19" s="168"/>
      <c r="Z19" s="180"/>
      <c r="AA19" s="179"/>
      <c r="AB19" s="168"/>
      <c r="AC19" s="180"/>
      <c r="AD19" s="179"/>
      <c r="AE19" s="168"/>
      <c r="AF19" s="180"/>
      <c r="AG19" s="179"/>
      <c r="AH19" s="168"/>
      <c r="AI19" s="180"/>
      <c r="AJ19" s="179"/>
      <c r="AK19" s="168"/>
      <c r="AL19" s="180"/>
      <c r="AM19" s="179"/>
      <c r="AN19" s="168"/>
      <c r="AO19" s="180"/>
      <c r="AP19" s="179"/>
      <c r="AQ19" s="168"/>
      <c r="AR19" s="180"/>
      <c r="AS19" s="179"/>
      <c r="AT19" s="168"/>
      <c r="AU19" s="180"/>
      <c r="AV19" s="179"/>
      <c r="AW19" s="168"/>
      <c r="AX19" s="180"/>
      <c r="AY19" s="179"/>
      <c r="AZ19" s="168"/>
      <c r="BA19" s="180"/>
      <c r="BB19" s="13"/>
      <c r="BC19" s="26"/>
      <c r="BD19" s="27">
        <f t="shared" si="5"/>
        <v>0</v>
      </c>
      <c r="BE19" s="13"/>
      <c r="BF19" s="26">
        <f t="shared" si="10"/>
        <v>0</v>
      </c>
      <c r="BG19" s="27">
        <f t="shared" si="11"/>
        <v>0</v>
      </c>
      <c r="BH19" s="13"/>
      <c r="BI19" s="26">
        <f t="shared" si="13"/>
        <v>0</v>
      </c>
      <c r="BJ19" s="27">
        <f t="shared" si="14"/>
        <v>0</v>
      </c>
      <c r="BL19" s="57"/>
    </row>
    <row r="20" spans="1:64" ht="14.5" x14ac:dyDescent="0.35">
      <c r="A20" s="13"/>
      <c r="B20" s="344" t="s">
        <v>223</v>
      </c>
      <c r="C20" s="267" t="s">
        <v>305</v>
      </c>
      <c r="D20" s="329" t="s">
        <v>186</v>
      </c>
      <c r="E20" s="267"/>
      <c r="F20" s="318">
        <v>2</v>
      </c>
      <c r="G20" s="23" t="s">
        <v>52</v>
      </c>
      <c r="H20" s="23">
        <v>2</v>
      </c>
      <c r="I20" s="302" t="s">
        <v>45</v>
      </c>
      <c r="J20" s="199">
        <v>1</v>
      </c>
      <c r="K20" s="24">
        <v>3000000</v>
      </c>
      <c r="L20" s="205">
        <f t="shared" si="8"/>
        <v>12000000</v>
      </c>
      <c r="M20" s="13"/>
      <c r="N20" s="179">
        <f t="shared" si="12"/>
        <v>4000000</v>
      </c>
      <c r="O20" s="179">
        <f t="shared" si="12"/>
        <v>4000000</v>
      </c>
      <c r="P20" s="179">
        <f t="shared" si="12"/>
        <v>4000000</v>
      </c>
      <c r="Q20" s="395" t="str">
        <f t="shared" si="9"/>
        <v>ok</v>
      </c>
      <c r="R20" s="179"/>
      <c r="S20" s="168"/>
      <c r="T20" s="180"/>
      <c r="U20" s="179"/>
      <c r="V20" s="168"/>
      <c r="W20" s="180"/>
      <c r="X20" s="179"/>
      <c r="Y20" s="168"/>
      <c r="Z20" s="180"/>
      <c r="AA20" s="179"/>
      <c r="AB20" s="168"/>
      <c r="AC20" s="180"/>
      <c r="AD20" s="179"/>
      <c r="AE20" s="168"/>
      <c r="AF20" s="180"/>
      <c r="AG20" s="179"/>
      <c r="AH20" s="168"/>
      <c r="AI20" s="180"/>
      <c r="AJ20" s="179"/>
      <c r="AK20" s="168"/>
      <c r="AL20" s="180"/>
      <c r="AM20" s="179"/>
      <c r="AN20" s="168"/>
      <c r="AO20" s="180"/>
      <c r="AP20" s="179"/>
      <c r="AQ20" s="168"/>
      <c r="AR20" s="180"/>
      <c r="AS20" s="179"/>
      <c r="AT20" s="168"/>
      <c r="AU20" s="180"/>
      <c r="AV20" s="179"/>
      <c r="AW20" s="168"/>
      <c r="AX20" s="180"/>
      <c r="AY20" s="179"/>
      <c r="AZ20" s="168"/>
      <c r="BA20" s="180"/>
      <c r="BB20" s="13"/>
      <c r="BC20" s="26"/>
      <c r="BD20" s="27">
        <f t="shared" si="5"/>
        <v>0</v>
      </c>
      <c r="BE20" s="13"/>
      <c r="BF20" s="26">
        <f t="shared" si="10"/>
        <v>0</v>
      </c>
      <c r="BG20" s="27">
        <f t="shared" si="11"/>
        <v>0</v>
      </c>
      <c r="BH20" s="13"/>
      <c r="BI20" s="26">
        <f t="shared" si="13"/>
        <v>0</v>
      </c>
      <c r="BJ20" s="27">
        <f t="shared" si="14"/>
        <v>0</v>
      </c>
      <c r="BL20" s="57"/>
    </row>
    <row r="21" spans="1:64" ht="14.5" x14ac:dyDescent="0.35">
      <c r="A21" s="13"/>
      <c r="B21" s="344" t="s">
        <v>224</v>
      </c>
      <c r="C21" s="267" t="s">
        <v>303</v>
      </c>
      <c r="D21" s="329" t="s">
        <v>186</v>
      </c>
      <c r="E21" s="267" t="s">
        <v>314</v>
      </c>
      <c r="F21" s="318">
        <v>1</v>
      </c>
      <c r="G21" s="23" t="s">
        <v>53</v>
      </c>
      <c r="H21" s="23">
        <v>1</v>
      </c>
      <c r="I21" s="302" t="s">
        <v>45</v>
      </c>
      <c r="J21" s="199">
        <v>1</v>
      </c>
      <c r="K21" s="24">
        <v>2500000</v>
      </c>
      <c r="L21" s="205">
        <f t="shared" si="8"/>
        <v>2500000</v>
      </c>
      <c r="M21" s="13"/>
      <c r="N21" s="179">
        <f t="shared" si="12"/>
        <v>833333.33333333337</v>
      </c>
      <c r="O21" s="179">
        <f t="shared" si="12"/>
        <v>833333.33333333337</v>
      </c>
      <c r="P21" s="179">
        <f t="shared" si="12"/>
        <v>833333.33333333337</v>
      </c>
      <c r="Q21" s="395" t="str">
        <f t="shared" si="9"/>
        <v>ok</v>
      </c>
      <c r="R21" s="179"/>
      <c r="S21" s="168"/>
      <c r="T21" s="180"/>
      <c r="U21" s="179"/>
      <c r="V21" s="168"/>
      <c r="W21" s="180"/>
      <c r="X21" s="179"/>
      <c r="Y21" s="168"/>
      <c r="Z21" s="180"/>
      <c r="AA21" s="179"/>
      <c r="AB21" s="168"/>
      <c r="AC21" s="180"/>
      <c r="AD21" s="179"/>
      <c r="AE21" s="168"/>
      <c r="AF21" s="180"/>
      <c r="AG21" s="179"/>
      <c r="AH21" s="168"/>
      <c r="AI21" s="180"/>
      <c r="AJ21" s="179"/>
      <c r="AK21" s="168"/>
      <c r="AL21" s="180"/>
      <c r="AM21" s="179"/>
      <c r="AN21" s="168"/>
      <c r="AO21" s="180"/>
      <c r="AP21" s="179"/>
      <c r="AQ21" s="168"/>
      <c r="AR21" s="180"/>
      <c r="AS21" s="179"/>
      <c r="AT21" s="168"/>
      <c r="AU21" s="180"/>
      <c r="AV21" s="179"/>
      <c r="AW21" s="168"/>
      <c r="AX21" s="180"/>
      <c r="AY21" s="179"/>
      <c r="AZ21" s="168"/>
      <c r="BA21" s="180"/>
      <c r="BB21" s="13"/>
      <c r="BC21" s="26"/>
      <c r="BD21" s="27">
        <f t="shared" si="5"/>
        <v>0</v>
      </c>
      <c r="BE21" s="13"/>
      <c r="BF21" s="26">
        <f t="shared" si="10"/>
        <v>0</v>
      </c>
      <c r="BG21" s="27">
        <f t="shared" si="11"/>
        <v>0</v>
      </c>
      <c r="BH21" s="13"/>
      <c r="BI21" s="26">
        <f t="shared" si="13"/>
        <v>0</v>
      </c>
      <c r="BJ21" s="27">
        <f t="shared" si="14"/>
        <v>0</v>
      </c>
      <c r="BL21" s="57"/>
    </row>
    <row r="22" spans="1:64" ht="14.5" x14ac:dyDescent="0.35">
      <c r="A22" s="13"/>
      <c r="B22" s="344" t="s">
        <v>225</v>
      </c>
      <c r="C22" s="267"/>
      <c r="D22" s="329"/>
      <c r="E22" s="267"/>
      <c r="F22" s="318"/>
      <c r="G22" s="23"/>
      <c r="H22" s="23"/>
      <c r="I22" s="302"/>
      <c r="J22" s="199"/>
      <c r="K22" s="24"/>
      <c r="L22" s="205">
        <f t="shared" si="8"/>
        <v>0</v>
      </c>
      <c r="M22" s="13"/>
      <c r="N22" s="179">
        <f t="shared" si="12"/>
        <v>0</v>
      </c>
      <c r="O22" s="179">
        <f t="shared" si="12"/>
        <v>0</v>
      </c>
      <c r="P22" s="179">
        <f t="shared" si="12"/>
        <v>0</v>
      </c>
      <c r="Q22" s="395" t="str">
        <f t="shared" si="9"/>
        <v>ok</v>
      </c>
      <c r="R22" s="179"/>
      <c r="S22" s="168"/>
      <c r="T22" s="180"/>
      <c r="U22" s="179"/>
      <c r="V22" s="168"/>
      <c r="W22" s="180"/>
      <c r="X22" s="179"/>
      <c r="Y22" s="168"/>
      <c r="Z22" s="180"/>
      <c r="AA22" s="179"/>
      <c r="AB22" s="168"/>
      <c r="AC22" s="180"/>
      <c r="AD22" s="179"/>
      <c r="AE22" s="168"/>
      <c r="AF22" s="180"/>
      <c r="AG22" s="179"/>
      <c r="AH22" s="168"/>
      <c r="AI22" s="180"/>
      <c r="AJ22" s="179"/>
      <c r="AK22" s="168"/>
      <c r="AL22" s="180"/>
      <c r="AM22" s="179"/>
      <c r="AN22" s="168"/>
      <c r="AO22" s="180"/>
      <c r="AP22" s="179"/>
      <c r="AQ22" s="168"/>
      <c r="AR22" s="180"/>
      <c r="AS22" s="179"/>
      <c r="AT22" s="168"/>
      <c r="AU22" s="180"/>
      <c r="AV22" s="179"/>
      <c r="AW22" s="168"/>
      <c r="AX22" s="180"/>
      <c r="AY22" s="179"/>
      <c r="AZ22" s="168"/>
      <c r="BA22" s="180"/>
      <c r="BB22" s="13"/>
      <c r="BC22" s="26"/>
      <c r="BD22" s="27">
        <f t="shared" si="5"/>
        <v>0</v>
      </c>
      <c r="BE22" s="13"/>
      <c r="BF22" s="26">
        <f t="shared" si="10"/>
        <v>0</v>
      </c>
      <c r="BG22" s="27">
        <f t="shared" si="11"/>
        <v>0</v>
      </c>
      <c r="BH22" s="13"/>
      <c r="BI22" s="26">
        <f t="shared" si="13"/>
        <v>0</v>
      </c>
      <c r="BJ22" s="27">
        <f t="shared" si="14"/>
        <v>0</v>
      </c>
      <c r="BL22" s="57"/>
    </row>
    <row r="23" spans="1:64" thickBot="1" x14ac:dyDescent="0.4">
      <c r="A23" s="13"/>
      <c r="B23" s="344" t="s">
        <v>226</v>
      </c>
      <c r="C23" s="267"/>
      <c r="D23" s="329"/>
      <c r="E23" s="267"/>
      <c r="F23" s="318"/>
      <c r="G23" s="23"/>
      <c r="H23" s="23"/>
      <c r="I23" s="23"/>
      <c r="J23" s="199"/>
      <c r="K23" s="24"/>
      <c r="L23" s="205">
        <f t="shared" si="8"/>
        <v>0</v>
      </c>
      <c r="M23" s="13"/>
      <c r="N23" s="179">
        <f t="shared" si="12"/>
        <v>0</v>
      </c>
      <c r="O23" s="179">
        <f t="shared" si="12"/>
        <v>0</v>
      </c>
      <c r="P23" s="179">
        <f t="shared" si="12"/>
        <v>0</v>
      </c>
      <c r="Q23" s="395" t="str">
        <f t="shared" si="9"/>
        <v>ok</v>
      </c>
      <c r="R23" s="179"/>
      <c r="S23" s="168"/>
      <c r="T23" s="180"/>
      <c r="U23" s="179"/>
      <c r="V23" s="168"/>
      <c r="W23" s="180"/>
      <c r="X23" s="179"/>
      <c r="Y23" s="168"/>
      <c r="Z23" s="180"/>
      <c r="AA23" s="179"/>
      <c r="AB23" s="168"/>
      <c r="AC23" s="180"/>
      <c r="AD23" s="179"/>
      <c r="AE23" s="168"/>
      <c r="AF23" s="180"/>
      <c r="AG23" s="179"/>
      <c r="AH23" s="168"/>
      <c r="AI23" s="180"/>
      <c r="AJ23" s="179"/>
      <c r="AK23" s="168"/>
      <c r="AL23" s="180"/>
      <c r="AM23" s="179"/>
      <c r="AN23" s="168"/>
      <c r="AO23" s="180"/>
      <c r="AP23" s="179"/>
      <c r="AQ23" s="168"/>
      <c r="AR23" s="180"/>
      <c r="AS23" s="179"/>
      <c r="AT23" s="168"/>
      <c r="AU23" s="180"/>
      <c r="AV23" s="179"/>
      <c r="AW23" s="168"/>
      <c r="AX23" s="180"/>
      <c r="AY23" s="179"/>
      <c r="AZ23" s="168"/>
      <c r="BA23" s="180"/>
      <c r="BB23" s="13"/>
      <c r="BC23" s="26"/>
      <c r="BD23" s="27">
        <f t="shared" si="5"/>
        <v>0</v>
      </c>
      <c r="BE23" s="13"/>
      <c r="BF23" s="26">
        <f t="shared" ref="BF23:BF34" si="15">SUM(R23:BA23)</f>
        <v>0</v>
      </c>
      <c r="BG23" s="27">
        <f t="shared" si="11"/>
        <v>0</v>
      </c>
      <c r="BH23" s="13"/>
      <c r="BI23" s="26">
        <f t="shared" si="13"/>
        <v>0</v>
      </c>
      <c r="BJ23" s="27">
        <f t="shared" si="14"/>
        <v>0</v>
      </c>
      <c r="BL23" s="57"/>
    </row>
    <row r="24" spans="1:64" hidden="1" outlineLevel="1" thickBot="1" x14ac:dyDescent="0.4">
      <c r="A24" s="13"/>
      <c r="B24" s="316" t="s">
        <v>54</v>
      </c>
      <c r="C24" s="267"/>
      <c r="D24" s="329"/>
      <c r="E24" s="267"/>
      <c r="F24" s="318"/>
      <c r="G24" s="23"/>
      <c r="H24" s="23"/>
      <c r="I24" s="23"/>
      <c r="J24" s="199"/>
      <c r="K24" s="24"/>
      <c r="L24" s="25" t="e">
        <f>F24*H24*J24*#REF!</f>
        <v>#REF!</v>
      </c>
      <c r="M24" s="13"/>
      <c r="N24" s="179"/>
      <c r="O24" s="179"/>
      <c r="P24" s="179"/>
      <c r="Q24" s="395" t="e">
        <f t="shared" si="9"/>
        <v>#REF!</v>
      </c>
      <c r="R24" s="179"/>
      <c r="S24" s="168"/>
      <c r="T24" s="180"/>
      <c r="U24" s="179"/>
      <c r="V24" s="168"/>
      <c r="W24" s="180"/>
      <c r="X24" s="179"/>
      <c r="Y24" s="168"/>
      <c r="Z24" s="180"/>
      <c r="AA24" s="179"/>
      <c r="AB24" s="168"/>
      <c r="AC24" s="180"/>
      <c r="AD24" s="179"/>
      <c r="AE24" s="168"/>
      <c r="AF24" s="180"/>
      <c r="AG24" s="179"/>
      <c r="AH24" s="168"/>
      <c r="AI24" s="180"/>
      <c r="AJ24" s="179"/>
      <c r="AK24" s="168"/>
      <c r="AL24" s="180"/>
      <c r="AM24" s="179"/>
      <c r="AN24" s="168"/>
      <c r="AO24" s="180"/>
      <c r="AP24" s="179"/>
      <c r="AQ24" s="168"/>
      <c r="AR24" s="180"/>
      <c r="AS24" s="179"/>
      <c r="AT24" s="168"/>
      <c r="AU24" s="180"/>
      <c r="AV24" s="179"/>
      <c r="AW24" s="168"/>
      <c r="AX24" s="180"/>
      <c r="AY24" s="179"/>
      <c r="AZ24" s="168"/>
      <c r="BA24" s="180"/>
      <c r="BB24" s="13"/>
      <c r="BC24" s="26"/>
      <c r="BD24" s="27">
        <f t="shared" si="5"/>
        <v>0</v>
      </c>
      <c r="BE24" s="13"/>
      <c r="BF24" s="26">
        <f t="shared" si="15"/>
        <v>0</v>
      </c>
      <c r="BG24" s="27">
        <f t="shared" si="11"/>
        <v>0</v>
      </c>
      <c r="BH24" s="13"/>
      <c r="BI24" s="26">
        <f t="shared" si="13"/>
        <v>0</v>
      </c>
      <c r="BJ24" s="27">
        <f t="shared" si="14"/>
        <v>0</v>
      </c>
      <c r="BL24" s="57"/>
    </row>
    <row r="25" spans="1:64" hidden="1" outlineLevel="1" thickBot="1" x14ac:dyDescent="0.4">
      <c r="A25" s="13"/>
      <c r="B25" s="316" t="s">
        <v>55</v>
      </c>
      <c r="C25" s="267"/>
      <c r="D25" s="329"/>
      <c r="E25" s="267"/>
      <c r="F25" s="318"/>
      <c r="G25" s="23"/>
      <c r="H25" s="23"/>
      <c r="I25" s="23"/>
      <c r="J25" s="199"/>
      <c r="K25" s="24"/>
      <c r="L25" s="25" t="e">
        <f>F25*H25*J25*#REF!</f>
        <v>#REF!</v>
      </c>
      <c r="M25" s="13"/>
      <c r="N25" s="179"/>
      <c r="O25" s="179"/>
      <c r="P25" s="179"/>
      <c r="Q25" s="395" t="e">
        <f t="shared" si="9"/>
        <v>#REF!</v>
      </c>
      <c r="R25" s="179"/>
      <c r="S25" s="168"/>
      <c r="T25" s="180"/>
      <c r="U25" s="179"/>
      <c r="V25" s="168"/>
      <c r="W25" s="180"/>
      <c r="X25" s="179"/>
      <c r="Y25" s="168"/>
      <c r="Z25" s="180"/>
      <c r="AA25" s="179"/>
      <c r="AB25" s="168"/>
      <c r="AC25" s="180"/>
      <c r="AD25" s="179"/>
      <c r="AE25" s="168"/>
      <c r="AF25" s="180"/>
      <c r="AG25" s="179"/>
      <c r="AH25" s="168"/>
      <c r="AI25" s="180"/>
      <c r="AJ25" s="179"/>
      <c r="AK25" s="168"/>
      <c r="AL25" s="180"/>
      <c r="AM25" s="179"/>
      <c r="AN25" s="168"/>
      <c r="AO25" s="180"/>
      <c r="AP25" s="179"/>
      <c r="AQ25" s="168"/>
      <c r="AR25" s="180"/>
      <c r="AS25" s="179"/>
      <c r="AT25" s="168"/>
      <c r="AU25" s="180"/>
      <c r="AV25" s="179"/>
      <c r="AW25" s="168"/>
      <c r="AX25" s="180"/>
      <c r="AY25" s="179"/>
      <c r="AZ25" s="168"/>
      <c r="BA25" s="180"/>
      <c r="BB25" s="13"/>
      <c r="BC25" s="26"/>
      <c r="BD25" s="27">
        <f t="shared" si="5"/>
        <v>0</v>
      </c>
      <c r="BE25" s="13"/>
      <c r="BF25" s="26">
        <f t="shared" si="15"/>
        <v>0</v>
      </c>
      <c r="BG25" s="27">
        <f t="shared" si="11"/>
        <v>0</v>
      </c>
      <c r="BH25" s="13"/>
      <c r="BI25" s="26">
        <f t="shared" si="13"/>
        <v>0</v>
      </c>
      <c r="BJ25" s="27">
        <f t="shared" si="14"/>
        <v>0</v>
      </c>
      <c r="BL25" s="57"/>
    </row>
    <row r="26" spans="1:64" hidden="1" outlineLevel="1" thickBot="1" x14ac:dyDescent="0.4">
      <c r="A26" s="13"/>
      <c r="B26" s="316" t="s">
        <v>56</v>
      </c>
      <c r="C26" s="267"/>
      <c r="D26" s="329"/>
      <c r="E26" s="267"/>
      <c r="F26" s="318"/>
      <c r="G26" s="23"/>
      <c r="H26" s="23"/>
      <c r="I26" s="23"/>
      <c r="J26" s="199"/>
      <c r="K26" s="24"/>
      <c r="L26" s="25" t="e">
        <f>F26*H26*J26*#REF!</f>
        <v>#REF!</v>
      </c>
      <c r="M26" s="13"/>
      <c r="N26" s="179"/>
      <c r="O26" s="179"/>
      <c r="P26" s="179"/>
      <c r="Q26" s="395" t="e">
        <f t="shared" si="9"/>
        <v>#REF!</v>
      </c>
      <c r="R26" s="179"/>
      <c r="S26" s="168"/>
      <c r="T26" s="180"/>
      <c r="U26" s="179"/>
      <c r="V26" s="168"/>
      <c r="W26" s="180"/>
      <c r="X26" s="179"/>
      <c r="Y26" s="168"/>
      <c r="Z26" s="180"/>
      <c r="AA26" s="179"/>
      <c r="AB26" s="168"/>
      <c r="AC26" s="180"/>
      <c r="AD26" s="179"/>
      <c r="AE26" s="168"/>
      <c r="AF26" s="180"/>
      <c r="AG26" s="179"/>
      <c r="AH26" s="168"/>
      <c r="AI26" s="180"/>
      <c r="AJ26" s="179"/>
      <c r="AK26" s="168"/>
      <c r="AL26" s="180"/>
      <c r="AM26" s="179"/>
      <c r="AN26" s="168"/>
      <c r="AO26" s="180"/>
      <c r="AP26" s="179"/>
      <c r="AQ26" s="168"/>
      <c r="AR26" s="180"/>
      <c r="AS26" s="179"/>
      <c r="AT26" s="168"/>
      <c r="AU26" s="180"/>
      <c r="AV26" s="179"/>
      <c r="AW26" s="168"/>
      <c r="AX26" s="180"/>
      <c r="AY26" s="179"/>
      <c r="AZ26" s="168"/>
      <c r="BA26" s="180"/>
      <c r="BB26" s="13"/>
      <c r="BC26" s="26"/>
      <c r="BD26" s="27">
        <f t="shared" si="5"/>
        <v>0</v>
      </c>
      <c r="BE26" s="13"/>
      <c r="BF26" s="26">
        <f t="shared" si="15"/>
        <v>0</v>
      </c>
      <c r="BG26" s="27">
        <f t="shared" si="11"/>
        <v>0</v>
      </c>
      <c r="BH26" s="13"/>
      <c r="BI26" s="26">
        <f t="shared" si="13"/>
        <v>0</v>
      </c>
      <c r="BJ26" s="27">
        <f t="shared" si="14"/>
        <v>0</v>
      </c>
      <c r="BL26" s="57"/>
    </row>
    <row r="27" spans="1:64" hidden="1" outlineLevel="1" thickBot="1" x14ac:dyDescent="0.4">
      <c r="A27" s="13"/>
      <c r="B27" s="316" t="s">
        <v>57</v>
      </c>
      <c r="C27" s="267"/>
      <c r="D27" s="329"/>
      <c r="E27" s="267"/>
      <c r="F27" s="318"/>
      <c r="G27" s="23"/>
      <c r="H27" s="23"/>
      <c r="I27" s="23"/>
      <c r="J27" s="199"/>
      <c r="K27" s="24"/>
      <c r="L27" s="25" t="e">
        <f>F27*H27*J27*#REF!</f>
        <v>#REF!</v>
      </c>
      <c r="M27" s="13"/>
      <c r="N27" s="179"/>
      <c r="O27" s="179"/>
      <c r="P27" s="179"/>
      <c r="Q27" s="395" t="e">
        <f t="shared" si="9"/>
        <v>#REF!</v>
      </c>
      <c r="R27" s="179"/>
      <c r="S27" s="168"/>
      <c r="T27" s="180"/>
      <c r="U27" s="179"/>
      <c r="V27" s="168"/>
      <c r="W27" s="180"/>
      <c r="X27" s="179"/>
      <c r="Y27" s="168"/>
      <c r="Z27" s="180"/>
      <c r="AA27" s="179"/>
      <c r="AB27" s="168"/>
      <c r="AC27" s="180"/>
      <c r="AD27" s="179"/>
      <c r="AE27" s="168"/>
      <c r="AF27" s="180"/>
      <c r="AG27" s="179"/>
      <c r="AH27" s="168"/>
      <c r="AI27" s="180"/>
      <c r="AJ27" s="179"/>
      <c r="AK27" s="168"/>
      <c r="AL27" s="180"/>
      <c r="AM27" s="179"/>
      <c r="AN27" s="168"/>
      <c r="AO27" s="180"/>
      <c r="AP27" s="179"/>
      <c r="AQ27" s="168"/>
      <c r="AR27" s="180"/>
      <c r="AS27" s="179"/>
      <c r="AT27" s="168"/>
      <c r="AU27" s="180"/>
      <c r="AV27" s="179"/>
      <c r="AW27" s="168"/>
      <c r="AX27" s="180"/>
      <c r="AY27" s="179"/>
      <c r="AZ27" s="168"/>
      <c r="BA27" s="180"/>
      <c r="BB27" s="13"/>
      <c r="BC27" s="26"/>
      <c r="BD27" s="27">
        <f t="shared" si="5"/>
        <v>0</v>
      </c>
      <c r="BE27" s="13"/>
      <c r="BF27" s="26">
        <f t="shared" si="15"/>
        <v>0</v>
      </c>
      <c r="BG27" s="27">
        <f t="shared" si="11"/>
        <v>0</v>
      </c>
      <c r="BH27" s="13"/>
      <c r="BI27" s="26">
        <f t="shared" si="13"/>
        <v>0</v>
      </c>
      <c r="BJ27" s="27">
        <f t="shared" si="14"/>
        <v>0</v>
      </c>
      <c r="BL27" s="57"/>
    </row>
    <row r="28" spans="1:64" hidden="1" outlineLevel="1" thickBot="1" x14ac:dyDescent="0.4">
      <c r="A28" s="13"/>
      <c r="B28" s="316" t="s">
        <v>58</v>
      </c>
      <c r="C28" s="267"/>
      <c r="D28" s="329"/>
      <c r="E28" s="267"/>
      <c r="F28" s="318"/>
      <c r="G28" s="23"/>
      <c r="H28" s="23"/>
      <c r="I28" s="23"/>
      <c r="J28" s="199"/>
      <c r="K28" s="24"/>
      <c r="L28" s="25" t="e">
        <f>F28*H28*J28*#REF!</f>
        <v>#REF!</v>
      </c>
      <c r="M28" s="13"/>
      <c r="N28" s="179"/>
      <c r="O28" s="179"/>
      <c r="P28" s="179"/>
      <c r="Q28" s="395" t="e">
        <f t="shared" si="9"/>
        <v>#REF!</v>
      </c>
      <c r="R28" s="179"/>
      <c r="S28" s="168"/>
      <c r="T28" s="180"/>
      <c r="U28" s="179"/>
      <c r="V28" s="168"/>
      <c r="W28" s="180"/>
      <c r="X28" s="179"/>
      <c r="Y28" s="168"/>
      <c r="Z28" s="180"/>
      <c r="AA28" s="179"/>
      <c r="AB28" s="168"/>
      <c r="AC28" s="180"/>
      <c r="AD28" s="179"/>
      <c r="AE28" s="168"/>
      <c r="AF28" s="180"/>
      <c r="AG28" s="179"/>
      <c r="AH28" s="168"/>
      <c r="AI28" s="180"/>
      <c r="AJ28" s="179"/>
      <c r="AK28" s="168"/>
      <c r="AL28" s="180"/>
      <c r="AM28" s="179"/>
      <c r="AN28" s="168"/>
      <c r="AO28" s="180"/>
      <c r="AP28" s="179"/>
      <c r="AQ28" s="168"/>
      <c r="AR28" s="180"/>
      <c r="AS28" s="179"/>
      <c r="AT28" s="168"/>
      <c r="AU28" s="180"/>
      <c r="AV28" s="179"/>
      <c r="AW28" s="168"/>
      <c r="AX28" s="180"/>
      <c r="AY28" s="179"/>
      <c r="AZ28" s="168"/>
      <c r="BA28" s="180"/>
      <c r="BB28" s="13"/>
      <c r="BC28" s="26"/>
      <c r="BD28" s="27">
        <f t="shared" si="5"/>
        <v>0</v>
      </c>
      <c r="BE28" s="13"/>
      <c r="BF28" s="26">
        <f t="shared" si="15"/>
        <v>0</v>
      </c>
      <c r="BG28" s="27">
        <f t="shared" si="11"/>
        <v>0</v>
      </c>
      <c r="BH28" s="13"/>
      <c r="BI28" s="26">
        <f t="shared" si="13"/>
        <v>0</v>
      </c>
      <c r="BJ28" s="27">
        <f t="shared" si="14"/>
        <v>0</v>
      </c>
      <c r="BL28" s="57"/>
    </row>
    <row r="29" spans="1:64" hidden="1" outlineLevel="1" thickBot="1" x14ac:dyDescent="0.4">
      <c r="A29" s="13"/>
      <c r="B29" s="316" t="s">
        <v>59</v>
      </c>
      <c r="C29" s="267"/>
      <c r="D29" s="329"/>
      <c r="E29" s="267"/>
      <c r="F29" s="318"/>
      <c r="G29" s="23"/>
      <c r="H29" s="23"/>
      <c r="I29" s="23"/>
      <c r="J29" s="199"/>
      <c r="K29" s="24"/>
      <c r="L29" s="25" t="e">
        <f>F29*H29*J29*#REF!</f>
        <v>#REF!</v>
      </c>
      <c r="M29" s="13"/>
      <c r="N29" s="179"/>
      <c r="O29" s="179"/>
      <c r="P29" s="179"/>
      <c r="Q29" s="395" t="e">
        <f t="shared" si="9"/>
        <v>#REF!</v>
      </c>
      <c r="R29" s="179"/>
      <c r="S29" s="168"/>
      <c r="T29" s="180"/>
      <c r="U29" s="179"/>
      <c r="V29" s="168"/>
      <c r="W29" s="180"/>
      <c r="X29" s="179"/>
      <c r="Y29" s="168"/>
      <c r="Z29" s="180"/>
      <c r="AA29" s="179"/>
      <c r="AB29" s="168"/>
      <c r="AC29" s="180"/>
      <c r="AD29" s="179"/>
      <c r="AE29" s="168"/>
      <c r="AF29" s="180"/>
      <c r="AG29" s="179"/>
      <c r="AH29" s="168"/>
      <c r="AI29" s="180"/>
      <c r="AJ29" s="179"/>
      <c r="AK29" s="168"/>
      <c r="AL29" s="180"/>
      <c r="AM29" s="179"/>
      <c r="AN29" s="168"/>
      <c r="AO29" s="180"/>
      <c r="AP29" s="179"/>
      <c r="AQ29" s="168"/>
      <c r="AR29" s="180"/>
      <c r="AS29" s="179"/>
      <c r="AT29" s="168"/>
      <c r="AU29" s="180"/>
      <c r="AV29" s="179"/>
      <c r="AW29" s="168"/>
      <c r="AX29" s="180"/>
      <c r="AY29" s="179"/>
      <c r="AZ29" s="168"/>
      <c r="BA29" s="180"/>
      <c r="BB29" s="13"/>
      <c r="BC29" s="26"/>
      <c r="BD29" s="27">
        <f t="shared" si="5"/>
        <v>0</v>
      </c>
      <c r="BE29" s="13"/>
      <c r="BF29" s="26">
        <f t="shared" si="15"/>
        <v>0</v>
      </c>
      <c r="BG29" s="27">
        <f t="shared" si="11"/>
        <v>0</v>
      </c>
      <c r="BH29" s="13"/>
      <c r="BI29" s="26">
        <f t="shared" si="13"/>
        <v>0</v>
      </c>
      <c r="BJ29" s="27">
        <f t="shared" si="14"/>
        <v>0</v>
      </c>
      <c r="BL29" s="57"/>
    </row>
    <row r="30" spans="1:64" hidden="1" outlineLevel="1" thickBot="1" x14ac:dyDescent="0.4">
      <c r="A30" s="13"/>
      <c r="B30" s="316" t="s">
        <v>60</v>
      </c>
      <c r="C30" s="267"/>
      <c r="D30" s="329"/>
      <c r="E30" s="267"/>
      <c r="F30" s="318"/>
      <c r="G30" s="23"/>
      <c r="H30" s="23"/>
      <c r="I30" s="23"/>
      <c r="J30" s="199"/>
      <c r="K30" s="24"/>
      <c r="L30" s="25" t="e">
        <f>F30*H30*J30*#REF!</f>
        <v>#REF!</v>
      </c>
      <c r="M30" s="13"/>
      <c r="N30" s="179"/>
      <c r="O30" s="179"/>
      <c r="P30" s="179"/>
      <c r="Q30" s="395" t="e">
        <f t="shared" si="9"/>
        <v>#REF!</v>
      </c>
      <c r="R30" s="179"/>
      <c r="S30" s="168"/>
      <c r="T30" s="180"/>
      <c r="U30" s="179"/>
      <c r="V30" s="168"/>
      <c r="W30" s="180"/>
      <c r="X30" s="179"/>
      <c r="Y30" s="168"/>
      <c r="Z30" s="180"/>
      <c r="AA30" s="179"/>
      <c r="AB30" s="168"/>
      <c r="AC30" s="180"/>
      <c r="AD30" s="179"/>
      <c r="AE30" s="168"/>
      <c r="AF30" s="180"/>
      <c r="AG30" s="179"/>
      <c r="AH30" s="168"/>
      <c r="AI30" s="180"/>
      <c r="AJ30" s="179"/>
      <c r="AK30" s="168"/>
      <c r="AL30" s="180"/>
      <c r="AM30" s="179"/>
      <c r="AN30" s="168"/>
      <c r="AO30" s="180"/>
      <c r="AP30" s="179"/>
      <c r="AQ30" s="168"/>
      <c r="AR30" s="180"/>
      <c r="AS30" s="179"/>
      <c r="AT30" s="168"/>
      <c r="AU30" s="180"/>
      <c r="AV30" s="179"/>
      <c r="AW30" s="168"/>
      <c r="AX30" s="180"/>
      <c r="AY30" s="179"/>
      <c r="AZ30" s="168"/>
      <c r="BA30" s="180"/>
      <c r="BB30" s="13"/>
      <c r="BC30" s="26"/>
      <c r="BD30" s="27">
        <f t="shared" si="5"/>
        <v>0</v>
      </c>
      <c r="BE30" s="13"/>
      <c r="BF30" s="26">
        <f t="shared" si="15"/>
        <v>0</v>
      </c>
      <c r="BG30" s="27">
        <f t="shared" si="11"/>
        <v>0</v>
      </c>
      <c r="BH30" s="13"/>
      <c r="BI30" s="26">
        <f t="shared" si="13"/>
        <v>0</v>
      </c>
      <c r="BJ30" s="27">
        <f t="shared" si="14"/>
        <v>0</v>
      </c>
      <c r="BL30" s="57"/>
    </row>
    <row r="31" spans="1:64" hidden="1" outlineLevel="1" thickBot="1" x14ac:dyDescent="0.4">
      <c r="A31" s="13"/>
      <c r="B31" s="316" t="s">
        <v>61</v>
      </c>
      <c r="C31" s="267"/>
      <c r="D31" s="329"/>
      <c r="E31" s="267"/>
      <c r="F31" s="318"/>
      <c r="G31" s="23"/>
      <c r="H31" s="23"/>
      <c r="I31" s="23"/>
      <c r="J31" s="199"/>
      <c r="K31" s="24"/>
      <c r="L31" s="25" t="e">
        <f>F31*H31*J31*#REF!</f>
        <v>#REF!</v>
      </c>
      <c r="M31" s="13"/>
      <c r="N31" s="179"/>
      <c r="O31" s="179"/>
      <c r="P31" s="179"/>
      <c r="Q31" s="395" t="e">
        <f t="shared" si="9"/>
        <v>#REF!</v>
      </c>
      <c r="R31" s="179"/>
      <c r="S31" s="168"/>
      <c r="T31" s="180"/>
      <c r="U31" s="179"/>
      <c r="V31" s="168"/>
      <c r="W31" s="180"/>
      <c r="X31" s="179"/>
      <c r="Y31" s="168"/>
      <c r="Z31" s="180"/>
      <c r="AA31" s="179"/>
      <c r="AB31" s="168"/>
      <c r="AC31" s="180"/>
      <c r="AD31" s="179"/>
      <c r="AE31" s="168"/>
      <c r="AF31" s="180"/>
      <c r="AG31" s="179"/>
      <c r="AH31" s="168"/>
      <c r="AI31" s="180"/>
      <c r="AJ31" s="179"/>
      <c r="AK31" s="168"/>
      <c r="AL31" s="180"/>
      <c r="AM31" s="179"/>
      <c r="AN31" s="168"/>
      <c r="AO31" s="180"/>
      <c r="AP31" s="179"/>
      <c r="AQ31" s="168"/>
      <c r="AR31" s="180"/>
      <c r="AS31" s="179"/>
      <c r="AT31" s="168"/>
      <c r="AU31" s="180"/>
      <c r="AV31" s="179"/>
      <c r="AW31" s="168"/>
      <c r="AX31" s="180"/>
      <c r="AY31" s="179"/>
      <c r="AZ31" s="168"/>
      <c r="BA31" s="180"/>
      <c r="BB31" s="13"/>
      <c r="BC31" s="26"/>
      <c r="BD31" s="27">
        <f t="shared" si="5"/>
        <v>0</v>
      </c>
      <c r="BE31" s="13"/>
      <c r="BF31" s="26">
        <f t="shared" si="15"/>
        <v>0</v>
      </c>
      <c r="BG31" s="27">
        <f t="shared" si="11"/>
        <v>0</v>
      </c>
      <c r="BH31" s="13"/>
      <c r="BI31" s="26">
        <f t="shared" si="13"/>
        <v>0</v>
      </c>
      <c r="BJ31" s="27">
        <f t="shared" si="14"/>
        <v>0</v>
      </c>
      <c r="BL31" s="57"/>
    </row>
    <row r="32" spans="1:64" hidden="1" outlineLevel="1" thickBot="1" x14ac:dyDescent="0.4">
      <c r="A32" s="13"/>
      <c r="B32" s="316" t="s">
        <v>62</v>
      </c>
      <c r="C32" s="267"/>
      <c r="D32" s="329"/>
      <c r="E32" s="267"/>
      <c r="F32" s="318"/>
      <c r="G32" s="23"/>
      <c r="H32" s="23"/>
      <c r="I32" s="23"/>
      <c r="J32" s="199"/>
      <c r="K32" s="24"/>
      <c r="L32" s="25" t="e">
        <f>F32*H32*J32*#REF!</f>
        <v>#REF!</v>
      </c>
      <c r="M32" s="13"/>
      <c r="N32" s="179"/>
      <c r="O32" s="179"/>
      <c r="P32" s="179"/>
      <c r="Q32" s="395" t="e">
        <f t="shared" si="9"/>
        <v>#REF!</v>
      </c>
      <c r="R32" s="179"/>
      <c r="S32" s="168"/>
      <c r="T32" s="180"/>
      <c r="U32" s="179"/>
      <c r="V32" s="168"/>
      <c r="W32" s="180"/>
      <c r="X32" s="179"/>
      <c r="Y32" s="168"/>
      <c r="Z32" s="180"/>
      <c r="AA32" s="179"/>
      <c r="AB32" s="168"/>
      <c r="AC32" s="180"/>
      <c r="AD32" s="179"/>
      <c r="AE32" s="168"/>
      <c r="AF32" s="180"/>
      <c r="AG32" s="179"/>
      <c r="AH32" s="168"/>
      <c r="AI32" s="180"/>
      <c r="AJ32" s="179"/>
      <c r="AK32" s="168"/>
      <c r="AL32" s="180"/>
      <c r="AM32" s="179"/>
      <c r="AN32" s="168"/>
      <c r="AO32" s="180"/>
      <c r="AP32" s="179"/>
      <c r="AQ32" s="168"/>
      <c r="AR32" s="180"/>
      <c r="AS32" s="179"/>
      <c r="AT32" s="168"/>
      <c r="AU32" s="180"/>
      <c r="AV32" s="179"/>
      <c r="AW32" s="168"/>
      <c r="AX32" s="180"/>
      <c r="AY32" s="179"/>
      <c r="AZ32" s="168"/>
      <c r="BA32" s="180"/>
      <c r="BB32" s="13"/>
      <c r="BC32" s="26"/>
      <c r="BD32" s="27">
        <f t="shared" si="5"/>
        <v>0</v>
      </c>
      <c r="BE32" s="13"/>
      <c r="BF32" s="26">
        <f t="shared" si="15"/>
        <v>0</v>
      </c>
      <c r="BG32" s="27">
        <f t="shared" si="11"/>
        <v>0</v>
      </c>
      <c r="BH32" s="13"/>
      <c r="BI32" s="26">
        <f t="shared" si="13"/>
        <v>0</v>
      </c>
      <c r="BJ32" s="27">
        <f t="shared" si="14"/>
        <v>0</v>
      </c>
      <c r="BL32" s="57"/>
    </row>
    <row r="33" spans="1:64" hidden="1" outlineLevel="1" thickBot="1" x14ac:dyDescent="0.4">
      <c r="A33" s="13"/>
      <c r="B33" s="316" t="s">
        <v>63</v>
      </c>
      <c r="C33" s="267"/>
      <c r="D33" s="329"/>
      <c r="E33" s="267"/>
      <c r="F33" s="318"/>
      <c r="G33" s="23"/>
      <c r="H33" s="23"/>
      <c r="I33" s="23"/>
      <c r="J33" s="199"/>
      <c r="K33" s="24"/>
      <c r="L33" s="25" t="e">
        <f>F33*H33*J33*#REF!</f>
        <v>#REF!</v>
      </c>
      <c r="M33" s="13"/>
      <c r="N33" s="179"/>
      <c r="O33" s="179"/>
      <c r="P33" s="179"/>
      <c r="Q33" s="395" t="e">
        <f t="shared" si="9"/>
        <v>#REF!</v>
      </c>
      <c r="R33" s="179"/>
      <c r="S33" s="168"/>
      <c r="T33" s="180"/>
      <c r="U33" s="179"/>
      <c r="V33" s="168"/>
      <c r="W33" s="180"/>
      <c r="X33" s="179"/>
      <c r="Y33" s="168"/>
      <c r="Z33" s="180"/>
      <c r="AA33" s="179"/>
      <c r="AB33" s="168"/>
      <c r="AC33" s="180"/>
      <c r="AD33" s="179"/>
      <c r="AE33" s="168"/>
      <c r="AF33" s="180"/>
      <c r="AG33" s="179"/>
      <c r="AH33" s="168"/>
      <c r="AI33" s="180"/>
      <c r="AJ33" s="179"/>
      <c r="AK33" s="168"/>
      <c r="AL33" s="180"/>
      <c r="AM33" s="179"/>
      <c r="AN33" s="168"/>
      <c r="AO33" s="180"/>
      <c r="AP33" s="179"/>
      <c r="AQ33" s="168"/>
      <c r="AR33" s="180"/>
      <c r="AS33" s="179"/>
      <c r="AT33" s="168"/>
      <c r="AU33" s="180"/>
      <c r="AV33" s="179"/>
      <c r="AW33" s="168"/>
      <c r="AX33" s="180"/>
      <c r="AY33" s="179"/>
      <c r="AZ33" s="168"/>
      <c r="BA33" s="180"/>
      <c r="BB33" s="13"/>
      <c r="BC33" s="26"/>
      <c r="BD33" s="27">
        <f t="shared" si="5"/>
        <v>0</v>
      </c>
      <c r="BE33" s="13"/>
      <c r="BF33" s="26">
        <f t="shared" si="15"/>
        <v>0</v>
      </c>
      <c r="BG33" s="27">
        <f t="shared" si="11"/>
        <v>0</v>
      </c>
      <c r="BH33" s="13"/>
      <c r="BI33" s="26">
        <f t="shared" si="13"/>
        <v>0</v>
      </c>
      <c r="BJ33" s="27">
        <f t="shared" si="14"/>
        <v>0</v>
      </c>
      <c r="BL33" s="57"/>
    </row>
    <row r="34" spans="1:64" hidden="1" outlineLevel="1" thickBot="1" x14ac:dyDescent="0.4">
      <c r="A34" s="13"/>
      <c r="B34" s="316" t="s">
        <v>64</v>
      </c>
      <c r="C34" s="267"/>
      <c r="D34" s="329"/>
      <c r="E34" s="267"/>
      <c r="F34" s="318"/>
      <c r="G34" s="23"/>
      <c r="H34" s="23"/>
      <c r="I34" s="23"/>
      <c r="J34" s="199"/>
      <c r="K34" s="24"/>
      <c r="L34" s="25" t="e">
        <f>F34*H34*J34*#REF!</f>
        <v>#REF!</v>
      </c>
      <c r="M34" s="13"/>
      <c r="N34" s="179"/>
      <c r="O34" s="179"/>
      <c r="P34" s="179"/>
      <c r="Q34" s="395" t="e">
        <f t="shared" si="9"/>
        <v>#REF!</v>
      </c>
      <c r="R34" s="179"/>
      <c r="S34" s="168"/>
      <c r="T34" s="180"/>
      <c r="U34" s="179"/>
      <c r="V34" s="168"/>
      <c r="W34" s="180"/>
      <c r="X34" s="179"/>
      <c r="Y34" s="168"/>
      <c r="Z34" s="180"/>
      <c r="AA34" s="179"/>
      <c r="AB34" s="168"/>
      <c r="AC34" s="180"/>
      <c r="AD34" s="179"/>
      <c r="AE34" s="168"/>
      <c r="AF34" s="180"/>
      <c r="AG34" s="179"/>
      <c r="AH34" s="168"/>
      <c r="AI34" s="180"/>
      <c r="AJ34" s="179"/>
      <c r="AK34" s="168"/>
      <c r="AL34" s="180"/>
      <c r="AM34" s="179"/>
      <c r="AN34" s="168"/>
      <c r="AO34" s="180"/>
      <c r="AP34" s="179"/>
      <c r="AQ34" s="168"/>
      <c r="AR34" s="180"/>
      <c r="AS34" s="179"/>
      <c r="AT34" s="168"/>
      <c r="AU34" s="180"/>
      <c r="AV34" s="179"/>
      <c r="AW34" s="168"/>
      <c r="AX34" s="180"/>
      <c r="AY34" s="179"/>
      <c r="AZ34" s="168"/>
      <c r="BA34" s="180"/>
      <c r="BB34" s="13"/>
      <c r="BC34" s="26"/>
      <c r="BD34" s="27">
        <f t="shared" si="5"/>
        <v>0</v>
      </c>
      <c r="BE34" s="13"/>
      <c r="BF34" s="26">
        <f t="shared" si="15"/>
        <v>0</v>
      </c>
      <c r="BG34" s="27">
        <f t="shared" si="11"/>
        <v>0</v>
      </c>
      <c r="BH34" s="13"/>
      <c r="BI34" s="26">
        <f t="shared" si="13"/>
        <v>0</v>
      </c>
      <c r="BJ34" s="27">
        <f t="shared" si="14"/>
        <v>0</v>
      </c>
      <c r="BL34" s="57"/>
    </row>
    <row r="35" spans="1:64" hidden="1" outlineLevel="1" thickBot="1" x14ac:dyDescent="0.4">
      <c r="A35" s="13"/>
      <c r="B35" s="316" t="s">
        <v>65</v>
      </c>
      <c r="C35" s="267"/>
      <c r="D35" s="329"/>
      <c r="E35" s="328"/>
      <c r="F35" s="320"/>
      <c r="G35" s="303"/>
      <c r="H35" s="303"/>
      <c r="I35" s="303"/>
      <c r="J35" s="304"/>
      <c r="K35" s="305"/>
      <c r="L35" s="315" t="e">
        <f>F35*H35*J35*#REF!</f>
        <v>#REF!</v>
      </c>
      <c r="M35" s="13"/>
      <c r="N35" s="179"/>
      <c r="O35" s="179"/>
      <c r="P35" s="179"/>
      <c r="Q35" s="395" t="e">
        <f t="shared" si="9"/>
        <v>#REF!</v>
      </c>
      <c r="R35" s="179"/>
      <c r="S35" s="168"/>
      <c r="T35" s="180"/>
      <c r="U35" s="179"/>
      <c r="V35" s="168"/>
      <c r="W35" s="180"/>
      <c r="X35" s="179"/>
      <c r="Y35" s="168"/>
      <c r="Z35" s="180"/>
      <c r="AA35" s="179"/>
      <c r="AB35" s="168"/>
      <c r="AC35" s="180"/>
      <c r="AD35" s="179"/>
      <c r="AE35" s="168"/>
      <c r="AF35" s="180"/>
      <c r="AG35" s="179"/>
      <c r="AH35" s="168"/>
      <c r="AI35" s="180"/>
      <c r="AJ35" s="179"/>
      <c r="AK35" s="168"/>
      <c r="AL35" s="180"/>
      <c r="AM35" s="179"/>
      <c r="AN35" s="168"/>
      <c r="AO35" s="180"/>
      <c r="AP35" s="179"/>
      <c r="AQ35" s="168"/>
      <c r="AR35" s="180"/>
      <c r="AS35" s="179"/>
      <c r="AT35" s="168"/>
      <c r="AU35" s="180"/>
      <c r="AV35" s="179"/>
      <c r="AW35" s="168"/>
      <c r="AX35" s="180"/>
      <c r="AY35" s="179"/>
      <c r="AZ35" s="168"/>
      <c r="BA35" s="180"/>
      <c r="BB35" s="13"/>
      <c r="BC35" s="26"/>
      <c r="BD35" s="27">
        <f t="shared" si="5"/>
        <v>0</v>
      </c>
      <c r="BE35" s="13"/>
      <c r="BF35" s="26">
        <f t="shared" si="10"/>
        <v>0</v>
      </c>
      <c r="BG35" s="27">
        <f t="shared" si="11"/>
        <v>0</v>
      </c>
      <c r="BH35" s="13"/>
      <c r="BI35" s="26">
        <f t="shared" si="13"/>
        <v>0</v>
      </c>
      <c r="BJ35" s="27">
        <f t="shared" si="14"/>
        <v>0</v>
      </c>
      <c r="BL35" s="57"/>
    </row>
    <row r="36" spans="1:64" ht="15" customHeight="1" collapsed="1" thickBot="1" x14ac:dyDescent="0.4">
      <c r="A36" s="13"/>
      <c r="B36" s="388" t="s">
        <v>216</v>
      </c>
      <c r="C36" s="387"/>
      <c r="D36" s="387"/>
      <c r="E36" s="387"/>
      <c r="F36" s="387"/>
      <c r="G36" s="387"/>
      <c r="H36" s="387"/>
      <c r="I36" s="387"/>
      <c r="J36" s="387"/>
      <c r="K36" s="387"/>
      <c r="L36" s="348">
        <f>SUM(L37:L46)</f>
        <v>26593548</v>
      </c>
      <c r="M36" s="20"/>
      <c r="N36" s="348">
        <f t="shared" ref="N36:P36" si="16">SUM(N37:N46)</f>
        <v>8864516</v>
      </c>
      <c r="O36" s="348">
        <f t="shared" si="16"/>
        <v>8864516</v>
      </c>
      <c r="P36" s="348">
        <f t="shared" si="16"/>
        <v>8864516</v>
      </c>
      <c r="Q36" s="395" t="str">
        <f t="shared" si="9"/>
        <v>ok</v>
      </c>
      <c r="R36" s="175">
        <f t="shared" ref="R36:BA36" si="17">SUM(R37:R46)</f>
        <v>0</v>
      </c>
      <c r="S36" s="166">
        <f t="shared" si="17"/>
        <v>0</v>
      </c>
      <c r="T36" s="176">
        <f t="shared" si="17"/>
        <v>0</v>
      </c>
      <c r="U36" s="175">
        <f t="shared" si="17"/>
        <v>0</v>
      </c>
      <c r="V36" s="166">
        <f t="shared" si="17"/>
        <v>0</v>
      </c>
      <c r="W36" s="176">
        <f t="shared" si="17"/>
        <v>0</v>
      </c>
      <c r="X36" s="175">
        <f t="shared" si="17"/>
        <v>0</v>
      </c>
      <c r="Y36" s="166">
        <f t="shared" si="17"/>
        <v>0</v>
      </c>
      <c r="Z36" s="176">
        <f t="shared" si="17"/>
        <v>0</v>
      </c>
      <c r="AA36" s="175">
        <f t="shared" si="17"/>
        <v>0</v>
      </c>
      <c r="AB36" s="166">
        <f t="shared" si="17"/>
        <v>0</v>
      </c>
      <c r="AC36" s="176">
        <f t="shared" si="17"/>
        <v>13296774</v>
      </c>
      <c r="AD36" s="175">
        <f t="shared" si="17"/>
        <v>0</v>
      </c>
      <c r="AE36" s="166">
        <f t="shared" si="17"/>
        <v>0</v>
      </c>
      <c r="AF36" s="176">
        <f t="shared" si="17"/>
        <v>0</v>
      </c>
      <c r="AG36" s="175">
        <f t="shared" si="17"/>
        <v>0</v>
      </c>
      <c r="AH36" s="166">
        <f t="shared" si="17"/>
        <v>0</v>
      </c>
      <c r="AI36" s="176">
        <f t="shared" si="17"/>
        <v>0</v>
      </c>
      <c r="AJ36" s="175">
        <f t="shared" si="17"/>
        <v>0</v>
      </c>
      <c r="AK36" s="166">
        <f t="shared" si="17"/>
        <v>0</v>
      </c>
      <c r="AL36" s="176">
        <f t="shared" si="17"/>
        <v>0</v>
      </c>
      <c r="AM36" s="175">
        <f t="shared" si="17"/>
        <v>0</v>
      </c>
      <c r="AN36" s="166">
        <f t="shared" si="17"/>
        <v>0</v>
      </c>
      <c r="AO36" s="176">
        <f t="shared" si="17"/>
        <v>0</v>
      </c>
      <c r="AP36" s="175">
        <f t="shared" si="17"/>
        <v>0</v>
      </c>
      <c r="AQ36" s="166">
        <f t="shared" si="17"/>
        <v>0</v>
      </c>
      <c r="AR36" s="176">
        <f t="shared" si="17"/>
        <v>0</v>
      </c>
      <c r="AS36" s="175">
        <f t="shared" si="17"/>
        <v>0</v>
      </c>
      <c r="AT36" s="166">
        <f t="shared" si="17"/>
        <v>0</v>
      </c>
      <c r="AU36" s="176">
        <f t="shared" si="17"/>
        <v>0</v>
      </c>
      <c r="AV36" s="175">
        <f t="shared" si="17"/>
        <v>0</v>
      </c>
      <c r="AW36" s="166">
        <f t="shared" si="17"/>
        <v>0</v>
      </c>
      <c r="AX36" s="176">
        <f t="shared" si="17"/>
        <v>0</v>
      </c>
      <c r="AY36" s="175">
        <f t="shared" si="17"/>
        <v>0</v>
      </c>
      <c r="AZ36" s="166">
        <f t="shared" si="17"/>
        <v>0</v>
      </c>
      <c r="BA36" s="176">
        <f t="shared" si="17"/>
        <v>0</v>
      </c>
      <c r="BB36" s="13"/>
      <c r="BC36" s="21">
        <f>SUM(BC37:BC46)</f>
        <v>0</v>
      </c>
      <c r="BD36" s="22">
        <f t="shared" si="5"/>
        <v>0</v>
      </c>
      <c r="BE36" s="13"/>
      <c r="BF36" s="21">
        <f>SUM(BF37:BF46)</f>
        <v>0</v>
      </c>
      <c r="BG36" s="22">
        <f>IFERROR(BF36/L36,0)</f>
        <v>0</v>
      </c>
      <c r="BH36" s="13"/>
      <c r="BI36" s="21">
        <f>SUM(BI37:BI46)</f>
        <v>0</v>
      </c>
      <c r="BJ36" s="22">
        <f>IFERROR(BI36/L36,0)</f>
        <v>0</v>
      </c>
      <c r="BL36" s="40"/>
    </row>
    <row r="37" spans="1:64" ht="14.5" x14ac:dyDescent="0.35">
      <c r="A37" s="13"/>
      <c r="B37" s="340" t="s">
        <v>227</v>
      </c>
      <c r="C37" s="329" t="s">
        <v>8</v>
      </c>
      <c r="D37" s="329" t="s">
        <v>189</v>
      </c>
      <c r="E37" s="329" t="s">
        <v>203</v>
      </c>
      <c r="F37" s="322">
        <v>2</v>
      </c>
      <c r="G37" s="302" t="s">
        <v>66</v>
      </c>
      <c r="H37" s="302">
        <v>1</v>
      </c>
      <c r="I37" s="302"/>
      <c r="J37" s="306">
        <v>1</v>
      </c>
      <c r="K37" s="204">
        <v>6648387</v>
      </c>
      <c r="L37" s="205">
        <f t="shared" ref="L37:L46" si="18">F37*H37*J37*K37</f>
        <v>13296774</v>
      </c>
      <c r="M37" s="13"/>
      <c r="N37" s="179">
        <f>$L37/3</f>
        <v>4432258</v>
      </c>
      <c r="O37" s="179">
        <f>$L37/3</f>
        <v>4432258</v>
      </c>
      <c r="P37" s="179">
        <f>$L37/3</f>
        <v>4432258</v>
      </c>
      <c r="Q37" s="395" t="str">
        <f t="shared" si="9"/>
        <v>ok</v>
      </c>
      <c r="R37" s="177"/>
      <c r="S37" s="169"/>
      <c r="T37" s="178"/>
      <c r="U37" s="177"/>
      <c r="V37" s="169"/>
      <c r="W37" s="178"/>
      <c r="X37" s="177"/>
      <c r="Y37" s="169"/>
      <c r="Z37" s="178"/>
      <c r="AA37" s="177"/>
      <c r="AB37" s="169"/>
      <c r="AC37" s="178">
        <f>L37</f>
        <v>13296774</v>
      </c>
      <c r="AD37" s="177"/>
      <c r="AE37" s="169"/>
      <c r="AF37" s="178"/>
      <c r="AG37" s="177"/>
      <c r="AH37" s="169"/>
      <c r="AI37" s="178"/>
      <c r="AJ37" s="177"/>
      <c r="AK37" s="169"/>
      <c r="AL37" s="178"/>
      <c r="AM37" s="177"/>
      <c r="AN37" s="169"/>
      <c r="AO37" s="178"/>
      <c r="AP37" s="177"/>
      <c r="AQ37" s="169"/>
      <c r="AR37" s="178"/>
      <c r="AS37" s="177"/>
      <c r="AT37" s="169"/>
      <c r="AU37" s="178"/>
      <c r="AV37" s="177"/>
      <c r="AW37" s="169"/>
      <c r="AX37" s="178"/>
      <c r="AY37" s="177"/>
      <c r="AZ37" s="169"/>
      <c r="BA37" s="178"/>
      <c r="BB37" s="13"/>
      <c r="BC37" s="26"/>
      <c r="BD37" s="27">
        <f t="shared" si="5"/>
        <v>0</v>
      </c>
      <c r="BE37" s="13"/>
      <c r="BF37" s="26"/>
      <c r="BG37" s="27">
        <f t="shared" ref="BG37:BG46" si="19">IFERROR(BF37/L37,0)</f>
        <v>0</v>
      </c>
      <c r="BH37" s="13"/>
      <c r="BI37" s="26">
        <f t="shared" ref="BI37:BI46" si="20">BC37+BF37</f>
        <v>0</v>
      </c>
      <c r="BJ37" s="27">
        <f t="shared" ref="BJ37:BJ46" si="21">IFERROR(BI37/L37,0)</f>
        <v>0</v>
      </c>
      <c r="BL37" s="44"/>
    </row>
    <row r="38" spans="1:64" ht="14.5" x14ac:dyDescent="0.35">
      <c r="A38" s="13"/>
      <c r="B38" s="340" t="s">
        <v>228</v>
      </c>
      <c r="C38" s="329" t="s">
        <v>8</v>
      </c>
      <c r="D38" s="329" t="s">
        <v>189</v>
      </c>
      <c r="E38" s="329" t="s">
        <v>203</v>
      </c>
      <c r="F38" s="322">
        <v>2</v>
      </c>
      <c r="G38" s="302" t="s">
        <v>66</v>
      </c>
      <c r="H38" s="302">
        <v>1</v>
      </c>
      <c r="I38" s="302"/>
      <c r="J38" s="306">
        <v>1</v>
      </c>
      <c r="K38" s="204">
        <v>6648387</v>
      </c>
      <c r="L38" s="205">
        <f t="shared" si="18"/>
        <v>13296774</v>
      </c>
      <c r="M38" s="13"/>
      <c r="N38" s="179">
        <f t="shared" ref="N38:P46" si="22">$L38/3</f>
        <v>4432258</v>
      </c>
      <c r="O38" s="179">
        <f t="shared" si="22"/>
        <v>4432258</v>
      </c>
      <c r="P38" s="179">
        <f t="shared" si="22"/>
        <v>4432258</v>
      </c>
      <c r="Q38" s="395" t="str">
        <f t="shared" si="9"/>
        <v>ok</v>
      </c>
      <c r="R38" s="179"/>
      <c r="S38" s="168"/>
      <c r="T38" s="180"/>
      <c r="U38" s="179"/>
      <c r="V38" s="168"/>
      <c r="W38" s="180"/>
      <c r="X38" s="179"/>
      <c r="Y38" s="168"/>
      <c r="Z38" s="180"/>
      <c r="AA38" s="179"/>
      <c r="AB38" s="168"/>
      <c r="AC38" s="180"/>
      <c r="AD38" s="179"/>
      <c r="AE38" s="168"/>
      <c r="AF38" s="180"/>
      <c r="AG38" s="179"/>
      <c r="AH38" s="168"/>
      <c r="AI38" s="180"/>
      <c r="AJ38" s="179"/>
      <c r="AK38" s="168"/>
      <c r="AL38" s="180"/>
      <c r="AM38" s="179"/>
      <c r="AN38" s="168"/>
      <c r="AO38" s="180"/>
      <c r="AP38" s="179"/>
      <c r="AQ38" s="168"/>
      <c r="AR38" s="180"/>
      <c r="AS38" s="179"/>
      <c r="AT38" s="168"/>
      <c r="AU38" s="180"/>
      <c r="AV38" s="179"/>
      <c r="AW38" s="168"/>
      <c r="AX38" s="180"/>
      <c r="AY38" s="179"/>
      <c r="AZ38" s="168"/>
      <c r="BA38" s="180"/>
      <c r="BB38" s="13"/>
      <c r="BC38" s="26"/>
      <c r="BD38" s="27">
        <f t="shared" si="5"/>
        <v>0</v>
      </c>
      <c r="BE38" s="13"/>
      <c r="BF38" s="26"/>
      <c r="BG38" s="27">
        <f t="shared" si="19"/>
        <v>0</v>
      </c>
      <c r="BH38" s="13"/>
      <c r="BI38" s="26">
        <f t="shared" si="20"/>
        <v>0</v>
      </c>
      <c r="BJ38" s="27">
        <f t="shared" si="21"/>
        <v>0</v>
      </c>
      <c r="BL38" s="44"/>
    </row>
    <row r="39" spans="1:64" ht="14.5" outlineLevel="1" x14ac:dyDescent="0.35">
      <c r="A39" s="13"/>
      <c r="B39" s="340" t="s">
        <v>229</v>
      </c>
      <c r="C39" s="267"/>
      <c r="D39" s="329"/>
      <c r="E39" s="267"/>
      <c r="F39" s="321"/>
      <c r="G39" s="301"/>
      <c r="H39" s="301"/>
      <c r="I39" s="301"/>
      <c r="J39" s="313"/>
      <c r="K39" s="314"/>
      <c r="L39" s="205">
        <f t="shared" si="18"/>
        <v>0</v>
      </c>
      <c r="M39" s="13"/>
      <c r="N39" s="179">
        <f t="shared" si="22"/>
        <v>0</v>
      </c>
      <c r="O39" s="179">
        <f t="shared" si="22"/>
        <v>0</v>
      </c>
      <c r="P39" s="179">
        <f t="shared" si="22"/>
        <v>0</v>
      </c>
      <c r="Q39" s="395" t="str">
        <f t="shared" si="9"/>
        <v>ok</v>
      </c>
      <c r="R39" s="179"/>
      <c r="S39" s="168"/>
      <c r="T39" s="180"/>
      <c r="U39" s="179"/>
      <c r="V39" s="168"/>
      <c r="W39" s="180"/>
      <c r="X39" s="179"/>
      <c r="Y39" s="168"/>
      <c r="Z39" s="180"/>
      <c r="AA39" s="179"/>
      <c r="AB39" s="168"/>
      <c r="AC39" s="180"/>
      <c r="AD39" s="179"/>
      <c r="AE39" s="168"/>
      <c r="AF39" s="180"/>
      <c r="AG39" s="179"/>
      <c r="AH39" s="168"/>
      <c r="AI39" s="180"/>
      <c r="AJ39" s="179"/>
      <c r="AK39" s="168"/>
      <c r="AL39" s="180"/>
      <c r="AM39" s="179"/>
      <c r="AN39" s="168"/>
      <c r="AO39" s="180"/>
      <c r="AP39" s="179"/>
      <c r="AQ39" s="168"/>
      <c r="AR39" s="180"/>
      <c r="AS39" s="179"/>
      <c r="AT39" s="168"/>
      <c r="AU39" s="180"/>
      <c r="AV39" s="179"/>
      <c r="AW39" s="168"/>
      <c r="AX39" s="180"/>
      <c r="AY39" s="179"/>
      <c r="AZ39" s="168"/>
      <c r="BA39" s="180"/>
      <c r="BB39" s="13"/>
      <c r="BC39" s="26"/>
      <c r="BD39" s="27">
        <f t="shared" si="5"/>
        <v>0</v>
      </c>
      <c r="BE39" s="13"/>
      <c r="BF39" s="26"/>
      <c r="BG39" s="27">
        <f t="shared" si="19"/>
        <v>0</v>
      </c>
      <c r="BH39" s="13"/>
      <c r="BI39" s="26">
        <f t="shared" si="20"/>
        <v>0</v>
      </c>
      <c r="BJ39" s="27">
        <f t="shared" si="21"/>
        <v>0</v>
      </c>
      <c r="BL39" s="44"/>
    </row>
    <row r="40" spans="1:64" ht="14.5" outlineLevel="1" x14ac:dyDescent="0.35">
      <c r="A40" s="13"/>
      <c r="B40" s="340" t="s">
        <v>230</v>
      </c>
      <c r="C40" s="267"/>
      <c r="D40" s="329"/>
      <c r="E40" s="267"/>
      <c r="F40" s="322"/>
      <c r="G40" s="302"/>
      <c r="H40" s="302"/>
      <c r="I40" s="302"/>
      <c r="J40" s="306"/>
      <c r="K40" s="204"/>
      <c r="L40" s="205">
        <f t="shared" si="18"/>
        <v>0</v>
      </c>
      <c r="M40" s="13"/>
      <c r="N40" s="179">
        <f t="shared" si="22"/>
        <v>0</v>
      </c>
      <c r="O40" s="179">
        <f t="shared" si="22"/>
        <v>0</v>
      </c>
      <c r="P40" s="179">
        <f t="shared" si="22"/>
        <v>0</v>
      </c>
      <c r="Q40" s="395" t="str">
        <f t="shared" si="9"/>
        <v>ok</v>
      </c>
      <c r="R40" s="179"/>
      <c r="S40" s="168"/>
      <c r="T40" s="180"/>
      <c r="U40" s="179"/>
      <c r="V40" s="168"/>
      <c r="W40" s="180"/>
      <c r="X40" s="179"/>
      <c r="Y40" s="168"/>
      <c r="Z40" s="180"/>
      <c r="AA40" s="179"/>
      <c r="AB40" s="168"/>
      <c r="AC40" s="180"/>
      <c r="AD40" s="179"/>
      <c r="AE40" s="168"/>
      <c r="AF40" s="180"/>
      <c r="AG40" s="179"/>
      <c r="AH40" s="168"/>
      <c r="AI40" s="180"/>
      <c r="AJ40" s="179"/>
      <c r="AK40" s="168"/>
      <c r="AL40" s="180"/>
      <c r="AM40" s="179"/>
      <c r="AN40" s="168"/>
      <c r="AO40" s="180"/>
      <c r="AP40" s="179"/>
      <c r="AQ40" s="168"/>
      <c r="AR40" s="180"/>
      <c r="AS40" s="179"/>
      <c r="AT40" s="168"/>
      <c r="AU40" s="180"/>
      <c r="AV40" s="179"/>
      <c r="AW40" s="168"/>
      <c r="AX40" s="180"/>
      <c r="AY40" s="179"/>
      <c r="AZ40" s="168"/>
      <c r="BA40" s="180"/>
      <c r="BB40" s="13"/>
      <c r="BC40" s="26"/>
      <c r="BD40" s="27">
        <f t="shared" si="5"/>
        <v>0</v>
      </c>
      <c r="BE40" s="13"/>
      <c r="BF40" s="26"/>
      <c r="BG40" s="27">
        <f t="shared" si="19"/>
        <v>0</v>
      </c>
      <c r="BH40" s="13"/>
      <c r="BI40" s="26">
        <f t="shared" si="20"/>
        <v>0</v>
      </c>
      <c r="BJ40" s="27">
        <f t="shared" si="21"/>
        <v>0</v>
      </c>
      <c r="BL40" s="44"/>
    </row>
    <row r="41" spans="1:64" ht="14.5" outlineLevel="1" x14ac:dyDescent="0.35">
      <c r="A41" s="13"/>
      <c r="B41" s="340" t="s">
        <v>231</v>
      </c>
      <c r="C41" s="267"/>
      <c r="D41" s="329"/>
      <c r="E41" s="267"/>
      <c r="F41" s="318"/>
      <c r="G41" s="23"/>
      <c r="H41" s="23"/>
      <c r="I41" s="23"/>
      <c r="J41" s="199"/>
      <c r="K41" s="24"/>
      <c r="L41" s="205">
        <f t="shared" si="18"/>
        <v>0</v>
      </c>
      <c r="M41" s="13"/>
      <c r="N41" s="179">
        <f t="shared" si="22"/>
        <v>0</v>
      </c>
      <c r="O41" s="179">
        <f t="shared" si="22"/>
        <v>0</v>
      </c>
      <c r="P41" s="179">
        <f t="shared" si="22"/>
        <v>0</v>
      </c>
      <c r="Q41" s="395" t="str">
        <f t="shared" si="9"/>
        <v>ok</v>
      </c>
      <c r="R41" s="179"/>
      <c r="S41" s="168"/>
      <c r="T41" s="180"/>
      <c r="U41" s="179"/>
      <c r="V41" s="168"/>
      <c r="W41" s="180"/>
      <c r="X41" s="179"/>
      <c r="Y41" s="168"/>
      <c r="Z41" s="180"/>
      <c r="AA41" s="179"/>
      <c r="AB41" s="168"/>
      <c r="AC41" s="180"/>
      <c r="AD41" s="179"/>
      <c r="AE41" s="168"/>
      <c r="AF41" s="180"/>
      <c r="AG41" s="179"/>
      <c r="AH41" s="168"/>
      <c r="AI41" s="180"/>
      <c r="AJ41" s="179"/>
      <c r="AK41" s="168"/>
      <c r="AL41" s="180"/>
      <c r="AM41" s="179"/>
      <c r="AN41" s="168"/>
      <c r="AO41" s="180"/>
      <c r="AP41" s="179"/>
      <c r="AQ41" s="168"/>
      <c r="AR41" s="180"/>
      <c r="AS41" s="179"/>
      <c r="AT41" s="168"/>
      <c r="AU41" s="180"/>
      <c r="AV41" s="179"/>
      <c r="AW41" s="168"/>
      <c r="AX41" s="180"/>
      <c r="AY41" s="179"/>
      <c r="AZ41" s="168"/>
      <c r="BA41" s="180"/>
      <c r="BB41" s="13"/>
      <c r="BC41" s="26"/>
      <c r="BD41" s="27">
        <f t="shared" si="5"/>
        <v>0</v>
      </c>
      <c r="BE41" s="13"/>
      <c r="BF41" s="26"/>
      <c r="BG41" s="27">
        <f t="shared" si="19"/>
        <v>0</v>
      </c>
      <c r="BH41" s="13"/>
      <c r="BI41" s="26">
        <f t="shared" si="20"/>
        <v>0</v>
      </c>
      <c r="BJ41" s="27">
        <f t="shared" si="21"/>
        <v>0</v>
      </c>
      <c r="BL41" s="44"/>
    </row>
    <row r="42" spans="1:64" ht="14.5" outlineLevel="1" x14ac:dyDescent="0.35">
      <c r="A42" s="13"/>
      <c r="B42" s="340" t="s">
        <v>232</v>
      </c>
      <c r="C42" s="267"/>
      <c r="D42" s="329"/>
      <c r="E42" s="267"/>
      <c r="F42" s="318"/>
      <c r="G42" s="23"/>
      <c r="H42" s="23"/>
      <c r="I42" s="23"/>
      <c r="J42" s="199"/>
      <c r="K42" s="24"/>
      <c r="L42" s="205">
        <f t="shared" si="18"/>
        <v>0</v>
      </c>
      <c r="M42" s="13"/>
      <c r="N42" s="179">
        <f t="shared" si="22"/>
        <v>0</v>
      </c>
      <c r="O42" s="179">
        <f t="shared" si="22"/>
        <v>0</v>
      </c>
      <c r="P42" s="179">
        <f t="shared" si="22"/>
        <v>0</v>
      </c>
      <c r="Q42" s="395" t="str">
        <f t="shared" si="9"/>
        <v>ok</v>
      </c>
      <c r="R42" s="179"/>
      <c r="S42" s="168"/>
      <c r="T42" s="180"/>
      <c r="U42" s="179"/>
      <c r="V42" s="168"/>
      <c r="W42" s="180"/>
      <c r="X42" s="179"/>
      <c r="Y42" s="168"/>
      <c r="Z42" s="180"/>
      <c r="AA42" s="179"/>
      <c r="AB42" s="168"/>
      <c r="AC42" s="180"/>
      <c r="AD42" s="179"/>
      <c r="AE42" s="168"/>
      <c r="AF42" s="180"/>
      <c r="AG42" s="179"/>
      <c r="AH42" s="168"/>
      <c r="AI42" s="180"/>
      <c r="AJ42" s="179"/>
      <c r="AK42" s="168"/>
      <c r="AL42" s="180"/>
      <c r="AM42" s="179"/>
      <c r="AN42" s="168"/>
      <c r="AO42" s="180"/>
      <c r="AP42" s="179"/>
      <c r="AQ42" s="168"/>
      <c r="AR42" s="180"/>
      <c r="AS42" s="179"/>
      <c r="AT42" s="168"/>
      <c r="AU42" s="180"/>
      <c r="AV42" s="179"/>
      <c r="AW42" s="168"/>
      <c r="AX42" s="180"/>
      <c r="AY42" s="179"/>
      <c r="AZ42" s="168"/>
      <c r="BA42" s="180"/>
      <c r="BB42" s="13"/>
      <c r="BC42" s="26"/>
      <c r="BD42" s="27">
        <f t="shared" si="5"/>
        <v>0</v>
      </c>
      <c r="BE42" s="13"/>
      <c r="BF42" s="26"/>
      <c r="BG42" s="27">
        <f t="shared" si="19"/>
        <v>0</v>
      </c>
      <c r="BH42" s="13"/>
      <c r="BI42" s="26">
        <f t="shared" si="20"/>
        <v>0</v>
      </c>
      <c r="BJ42" s="27">
        <f t="shared" si="21"/>
        <v>0</v>
      </c>
      <c r="BL42" s="44"/>
    </row>
    <row r="43" spans="1:64" ht="14.5" outlineLevel="1" x14ac:dyDescent="0.35">
      <c r="A43" s="13"/>
      <c r="B43" s="340" t="s">
        <v>233</v>
      </c>
      <c r="C43" s="267"/>
      <c r="D43" s="329"/>
      <c r="E43" s="267"/>
      <c r="F43" s="318"/>
      <c r="G43" s="23"/>
      <c r="H43" s="23"/>
      <c r="I43" s="23"/>
      <c r="J43" s="199"/>
      <c r="K43" s="24"/>
      <c r="L43" s="205">
        <f t="shared" si="18"/>
        <v>0</v>
      </c>
      <c r="M43" s="13"/>
      <c r="N43" s="179">
        <f t="shared" si="22"/>
        <v>0</v>
      </c>
      <c r="O43" s="179">
        <f t="shared" si="22"/>
        <v>0</v>
      </c>
      <c r="P43" s="179">
        <f t="shared" si="22"/>
        <v>0</v>
      </c>
      <c r="Q43" s="395" t="str">
        <f t="shared" si="9"/>
        <v>ok</v>
      </c>
      <c r="R43" s="179"/>
      <c r="S43" s="168"/>
      <c r="T43" s="180"/>
      <c r="U43" s="179"/>
      <c r="V43" s="168"/>
      <c r="W43" s="180"/>
      <c r="X43" s="179"/>
      <c r="Y43" s="168"/>
      <c r="Z43" s="180"/>
      <c r="AA43" s="179"/>
      <c r="AB43" s="168"/>
      <c r="AC43" s="180"/>
      <c r="AD43" s="179"/>
      <c r="AE43" s="168"/>
      <c r="AF43" s="180"/>
      <c r="AG43" s="179"/>
      <c r="AH43" s="168"/>
      <c r="AI43" s="180"/>
      <c r="AJ43" s="179"/>
      <c r="AK43" s="168"/>
      <c r="AL43" s="180"/>
      <c r="AM43" s="179"/>
      <c r="AN43" s="168"/>
      <c r="AO43" s="180"/>
      <c r="AP43" s="179"/>
      <c r="AQ43" s="168"/>
      <c r="AR43" s="180"/>
      <c r="AS43" s="179"/>
      <c r="AT43" s="168"/>
      <c r="AU43" s="180"/>
      <c r="AV43" s="179"/>
      <c r="AW43" s="168"/>
      <c r="AX43" s="180"/>
      <c r="AY43" s="179"/>
      <c r="AZ43" s="168"/>
      <c r="BA43" s="180"/>
      <c r="BB43" s="13"/>
      <c r="BC43" s="26"/>
      <c r="BD43" s="27">
        <f t="shared" si="5"/>
        <v>0</v>
      </c>
      <c r="BE43" s="13"/>
      <c r="BF43" s="26"/>
      <c r="BG43" s="27">
        <f t="shared" si="19"/>
        <v>0</v>
      </c>
      <c r="BH43" s="13"/>
      <c r="BI43" s="26">
        <f t="shared" si="20"/>
        <v>0</v>
      </c>
      <c r="BJ43" s="27">
        <f t="shared" si="21"/>
        <v>0</v>
      </c>
      <c r="BL43" s="44"/>
    </row>
    <row r="44" spans="1:64" ht="14.5" outlineLevel="1" x14ac:dyDescent="0.35">
      <c r="A44" s="13"/>
      <c r="B44" s="340" t="s">
        <v>234</v>
      </c>
      <c r="C44" s="267"/>
      <c r="D44" s="329"/>
      <c r="E44" s="267"/>
      <c r="F44" s="318"/>
      <c r="G44" s="23"/>
      <c r="H44" s="23"/>
      <c r="I44" s="23"/>
      <c r="J44" s="199"/>
      <c r="K44" s="24"/>
      <c r="L44" s="205">
        <f t="shared" si="18"/>
        <v>0</v>
      </c>
      <c r="M44" s="13"/>
      <c r="N44" s="179">
        <f t="shared" si="22"/>
        <v>0</v>
      </c>
      <c r="O44" s="179">
        <f t="shared" si="22"/>
        <v>0</v>
      </c>
      <c r="P44" s="179">
        <f t="shared" si="22"/>
        <v>0</v>
      </c>
      <c r="Q44" s="395" t="str">
        <f t="shared" si="9"/>
        <v>ok</v>
      </c>
      <c r="R44" s="179"/>
      <c r="S44" s="168"/>
      <c r="T44" s="180"/>
      <c r="U44" s="179"/>
      <c r="V44" s="168"/>
      <c r="W44" s="180"/>
      <c r="X44" s="179"/>
      <c r="Y44" s="168"/>
      <c r="Z44" s="180"/>
      <c r="AA44" s="179"/>
      <c r="AB44" s="168"/>
      <c r="AC44" s="180"/>
      <c r="AD44" s="179"/>
      <c r="AE44" s="168"/>
      <c r="AF44" s="180"/>
      <c r="AG44" s="179"/>
      <c r="AH44" s="168"/>
      <c r="AI44" s="180"/>
      <c r="AJ44" s="179"/>
      <c r="AK44" s="168"/>
      <c r="AL44" s="180"/>
      <c r="AM44" s="179"/>
      <c r="AN44" s="168"/>
      <c r="AO44" s="180"/>
      <c r="AP44" s="179"/>
      <c r="AQ44" s="168"/>
      <c r="AR44" s="180"/>
      <c r="AS44" s="179"/>
      <c r="AT44" s="168"/>
      <c r="AU44" s="180"/>
      <c r="AV44" s="179"/>
      <c r="AW44" s="168"/>
      <c r="AX44" s="180"/>
      <c r="AY44" s="179"/>
      <c r="AZ44" s="168"/>
      <c r="BA44" s="180"/>
      <c r="BB44" s="13"/>
      <c r="BC44" s="26"/>
      <c r="BD44" s="27">
        <f t="shared" si="5"/>
        <v>0</v>
      </c>
      <c r="BE44" s="13"/>
      <c r="BF44" s="26"/>
      <c r="BG44" s="27">
        <f t="shared" si="19"/>
        <v>0</v>
      </c>
      <c r="BH44" s="13"/>
      <c r="BI44" s="26">
        <f t="shared" si="20"/>
        <v>0</v>
      </c>
      <c r="BJ44" s="27">
        <f t="shared" si="21"/>
        <v>0</v>
      </c>
      <c r="BL44" s="44"/>
    </row>
    <row r="45" spans="1:64" ht="14.5" outlineLevel="1" x14ac:dyDescent="0.35">
      <c r="A45" s="13"/>
      <c r="B45" s="340" t="s">
        <v>235</v>
      </c>
      <c r="C45" s="267"/>
      <c r="D45" s="329"/>
      <c r="E45" s="267"/>
      <c r="F45" s="318"/>
      <c r="G45" s="23"/>
      <c r="H45" s="23"/>
      <c r="I45" s="23"/>
      <c r="J45" s="199"/>
      <c r="K45" s="24"/>
      <c r="L45" s="205">
        <f t="shared" si="18"/>
        <v>0</v>
      </c>
      <c r="M45" s="13"/>
      <c r="N45" s="179">
        <f t="shared" si="22"/>
        <v>0</v>
      </c>
      <c r="O45" s="179">
        <f t="shared" si="22"/>
        <v>0</v>
      </c>
      <c r="P45" s="179">
        <f t="shared" si="22"/>
        <v>0</v>
      </c>
      <c r="Q45" s="395" t="str">
        <f t="shared" si="9"/>
        <v>ok</v>
      </c>
      <c r="R45" s="179"/>
      <c r="S45" s="168"/>
      <c r="T45" s="180"/>
      <c r="U45" s="179"/>
      <c r="V45" s="168"/>
      <c r="W45" s="180"/>
      <c r="X45" s="179"/>
      <c r="Y45" s="168"/>
      <c r="Z45" s="180"/>
      <c r="AA45" s="179"/>
      <c r="AB45" s="168"/>
      <c r="AC45" s="180"/>
      <c r="AD45" s="179"/>
      <c r="AE45" s="168"/>
      <c r="AF45" s="180"/>
      <c r="AG45" s="179"/>
      <c r="AH45" s="168"/>
      <c r="AI45" s="180"/>
      <c r="AJ45" s="179"/>
      <c r="AK45" s="168"/>
      <c r="AL45" s="180"/>
      <c r="AM45" s="179"/>
      <c r="AN45" s="168"/>
      <c r="AO45" s="180"/>
      <c r="AP45" s="179"/>
      <c r="AQ45" s="168"/>
      <c r="AR45" s="180"/>
      <c r="AS45" s="179"/>
      <c r="AT45" s="168"/>
      <c r="AU45" s="180"/>
      <c r="AV45" s="179"/>
      <c r="AW45" s="168"/>
      <c r="AX45" s="180"/>
      <c r="AY45" s="179"/>
      <c r="AZ45" s="168"/>
      <c r="BA45" s="180"/>
      <c r="BB45" s="13"/>
      <c r="BC45" s="26"/>
      <c r="BD45" s="27">
        <f t="shared" si="5"/>
        <v>0</v>
      </c>
      <c r="BE45" s="13"/>
      <c r="BF45" s="26"/>
      <c r="BG45" s="27">
        <f t="shared" si="19"/>
        <v>0</v>
      </c>
      <c r="BH45" s="13"/>
      <c r="BI45" s="26">
        <f t="shared" si="20"/>
        <v>0</v>
      </c>
      <c r="BJ45" s="27">
        <f t="shared" si="21"/>
        <v>0</v>
      </c>
      <c r="BL45" s="44"/>
    </row>
    <row r="46" spans="1:64" outlineLevel="1" thickBot="1" x14ac:dyDescent="0.4">
      <c r="A46" s="13"/>
      <c r="B46" s="340" t="s">
        <v>236</v>
      </c>
      <c r="C46" s="328"/>
      <c r="D46" s="329"/>
      <c r="E46" s="328"/>
      <c r="F46" s="326"/>
      <c r="G46" s="303"/>
      <c r="H46" s="303"/>
      <c r="I46" s="303"/>
      <c r="J46" s="309"/>
      <c r="K46" s="312"/>
      <c r="L46" s="205">
        <f t="shared" si="18"/>
        <v>0</v>
      </c>
      <c r="M46" s="13"/>
      <c r="N46" s="179">
        <f t="shared" si="22"/>
        <v>0</v>
      </c>
      <c r="O46" s="179">
        <f t="shared" si="22"/>
        <v>0</v>
      </c>
      <c r="P46" s="179">
        <f t="shared" si="22"/>
        <v>0</v>
      </c>
      <c r="Q46" s="395" t="str">
        <f t="shared" si="9"/>
        <v>ok</v>
      </c>
      <c r="R46" s="177"/>
      <c r="S46" s="169"/>
      <c r="T46" s="180"/>
      <c r="U46" s="177"/>
      <c r="V46" s="169"/>
      <c r="W46" s="180"/>
      <c r="X46" s="177"/>
      <c r="Y46" s="169"/>
      <c r="Z46" s="180"/>
      <c r="AA46" s="177"/>
      <c r="AB46" s="169"/>
      <c r="AC46" s="180"/>
      <c r="AD46" s="177"/>
      <c r="AE46" s="169"/>
      <c r="AF46" s="180"/>
      <c r="AG46" s="177"/>
      <c r="AH46" s="169"/>
      <c r="AI46" s="180"/>
      <c r="AJ46" s="177"/>
      <c r="AK46" s="169"/>
      <c r="AL46" s="180"/>
      <c r="AM46" s="177"/>
      <c r="AN46" s="169"/>
      <c r="AO46" s="180"/>
      <c r="AP46" s="177"/>
      <c r="AQ46" s="169"/>
      <c r="AR46" s="180"/>
      <c r="AS46" s="177"/>
      <c r="AT46" s="169"/>
      <c r="AU46" s="180"/>
      <c r="AV46" s="177"/>
      <c r="AW46" s="169"/>
      <c r="AX46" s="180"/>
      <c r="AY46" s="177"/>
      <c r="AZ46" s="169"/>
      <c r="BA46" s="180"/>
      <c r="BB46" s="13"/>
      <c r="BC46" s="26"/>
      <c r="BD46" s="27">
        <f t="shared" si="5"/>
        <v>0</v>
      </c>
      <c r="BE46" s="13"/>
      <c r="BF46" s="26"/>
      <c r="BG46" s="27">
        <f t="shared" si="19"/>
        <v>0</v>
      </c>
      <c r="BH46" s="13"/>
      <c r="BI46" s="26">
        <f t="shared" si="20"/>
        <v>0</v>
      </c>
      <c r="BJ46" s="27">
        <f t="shared" si="21"/>
        <v>0</v>
      </c>
      <c r="BL46" s="43"/>
    </row>
    <row r="47" spans="1:64" ht="15" customHeight="1" thickBot="1" x14ac:dyDescent="0.4">
      <c r="A47" s="13"/>
      <c r="B47" s="388" t="s">
        <v>307</v>
      </c>
      <c r="C47" s="387"/>
      <c r="D47" s="387"/>
      <c r="E47" s="387"/>
      <c r="F47" s="387"/>
      <c r="G47" s="387"/>
      <c r="H47" s="387"/>
      <c r="I47" s="387"/>
      <c r="J47" s="387"/>
      <c r="K47" s="387"/>
      <c r="L47" s="348">
        <f>L48+L59+L70</f>
        <v>166500000</v>
      </c>
      <c r="M47" s="20"/>
      <c r="N47" s="348">
        <f t="shared" ref="N47:P47" si="23">N48+N59+N70</f>
        <v>55500000</v>
      </c>
      <c r="O47" s="348">
        <f t="shared" si="23"/>
        <v>55500000</v>
      </c>
      <c r="P47" s="348">
        <f t="shared" si="23"/>
        <v>55500000</v>
      </c>
      <c r="Q47" s="395" t="str">
        <f t="shared" si="9"/>
        <v>ok</v>
      </c>
      <c r="R47" s="175">
        <f t="shared" ref="R47:BA47" si="24">R48+R59+R70</f>
        <v>0</v>
      </c>
      <c r="S47" s="166">
        <f t="shared" si="24"/>
        <v>0</v>
      </c>
      <c r="T47" s="176">
        <f t="shared" si="24"/>
        <v>0</v>
      </c>
      <c r="U47" s="175">
        <f t="shared" si="24"/>
        <v>0</v>
      </c>
      <c r="V47" s="166">
        <f t="shared" si="24"/>
        <v>0</v>
      </c>
      <c r="W47" s="176">
        <f t="shared" si="24"/>
        <v>0</v>
      </c>
      <c r="X47" s="175">
        <f t="shared" si="24"/>
        <v>0</v>
      </c>
      <c r="Y47" s="166">
        <f t="shared" si="24"/>
        <v>0</v>
      </c>
      <c r="Z47" s="176">
        <f t="shared" si="24"/>
        <v>0</v>
      </c>
      <c r="AA47" s="175">
        <f t="shared" si="24"/>
        <v>0</v>
      </c>
      <c r="AB47" s="166">
        <f t="shared" si="24"/>
        <v>0</v>
      </c>
      <c r="AC47" s="176">
        <f t="shared" si="24"/>
        <v>0</v>
      </c>
      <c r="AD47" s="175">
        <f t="shared" si="24"/>
        <v>0</v>
      </c>
      <c r="AE47" s="166">
        <f t="shared" si="24"/>
        <v>0</v>
      </c>
      <c r="AF47" s="176">
        <f t="shared" si="24"/>
        <v>0</v>
      </c>
      <c r="AG47" s="175">
        <f t="shared" si="24"/>
        <v>0</v>
      </c>
      <c r="AH47" s="166">
        <f t="shared" si="24"/>
        <v>0</v>
      </c>
      <c r="AI47" s="176">
        <f t="shared" si="24"/>
        <v>0</v>
      </c>
      <c r="AJ47" s="175">
        <f t="shared" si="24"/>
        <v>0</v>
      </c>
      <c r="AK47" s="166">
        <f t="shared" si="24"/>
        <v>0</v>
      </c>
      <c r="AL47" s="176">
        <f t="shared" si="24"/>
        <v>0</v>
      </c>
      <c r="AM47" s="175">
        <f t="shared" si="24"/>
        <v>0</v>
      </c>
      <c r="AN47" s="166">
        <f t="shared" si="24"/>
        <v>0</v>
      </c>
      <c r="AO47" s="176">
        <f t="shared" si="24"/>
        <v>0</v>
      </c>
      <c r="AP47" s="175">
        <f t="shared" si="24"/>
        <v>0</v>
      </c>
      <c r="AQ47" s="166">
        <f t="shared" si="24"/>
        <v>0</v>
      </c>
      <c r="AR47" s="176">
        <f t="shared" si="24"/>
        <v>0</v>
      </c>
      <c r="AS47" s="175">
        <f t="shared" si="24"/>
        <v>0</v>
      </c>
      <c r="AT47" s="166">
        <f t="shared" si="24"/>
        <v>0</v>
      </c>
      <c r="AU47" s="176">
        <f t="shared" si="24"/>
        <v>0</v>
      </c>
      <c r="AV47" s="175">
        <f t="shared" si="24"/>
        <v>0</v>
      </c>
      <c r="AW47" s="166">
        <f t="shared" si="24"/>
        <v>0</v>
      </c>
      <c r="AX47" s="176">
        <f t="shared" si="24"/>
        <v>0</v>
      </c>
      <c r="AY47" s="175">
        <f t="shared" si="24"/>
        <v>0</v>
      </c>
      <c r="AZ47" s="166">
        <f t="shared" si="24"/>
        <v>0</v>
      </c>
      <c r="BA47" s="176">
        <f t="shared" si="24"/>
        <v>0</v>
      </c>
      <c r="BB47" s="13"/>
      <c r="BC47" s="21">
        <f>BC48+BC59+BC70</f>
        <v>0</v>
      </c>
      <c r="BD47" s="22">
        <f t="shared" si="5"/>
        <v>0</v>
      </c>
      <c r="BE47" s="13"/>
      <c r="BF47" s="21">
        <f>BF48+BF59+BF70</f>
        <v>0</v>
      </c>
      <c r="BG47" s="22">
        <f>IFERROR(BF47/L47,0)</f>
        <v>0</v>
      </c>
      <c r="BH47" s="13"/>
      <c r="BI47" s="21">
        <f>BI48+BI59+BI70</f>
        <v>0</v>
      </c>
      <c r="BJ47" s="22">
        <f>IFERROR(BI47/L47,0)</f>
        <v>0</v>
      </c>
      <c r="BL47" s="40"/>
    </row>
    <row r="48" spans="1:64" thickBot="1" x14ac:dyDescent="0.4">
      <c r="A48" s="13"/>
      <c r="B48" s="396" t="s">
        <v>308</v>
      </c>
      <c r="C48" s="397"/>
      <c r="D48" s="397"/>
      <c r="E48" s="397"/>
      <c r="F48" s="397"/>
      <c r="G48" s="397"/>
      <c r="H48" s="397"/>
      <c r="I48" s="397"/>
      <c r="J48" s="397"/>
      <c r="K48" s="397"/>
      <c r="L48" s="347">
        <f>SUM(L49:L58)</f>
        <v>72000000</v>
      </c>
      <c r="M48" s="13"/>
      <c r="N48" s="347">
        <f t="shared" ref="N48:P48" si="25">SUM(N49:N58)</f>
        <v>24000000</v>
      </c>
      <c r="O48" s="347">
        <f t="shared" si="25"/>
        <v>24000000</v>
      </c>
      <c r="P48" s="347">
        <f t="shared" si="25"/>
        <v>24000000</v>
      </c>
      <c r="Q48" s="395" t="str">
        <f t="shared" si="9"/>
        <v>ok</v>
      </c>
      <c r="R48" s="195">
        <f t="shared" ref="R48:BA48" si="26">SUM(R49:R58)</f>
        <v>0</v>
      </c>
      <c r="S48" s="167">
        <f t="shared" si="26"/>
        <v>0</v>
      </c>
      <c r="T48" s="196">
        <f t="shared" si="26"/>
        <v>0</v>
      </c>
      <c r="U48" s="195">
        <f t="shared" si="26"/>
        <v>0</v>
      </c>
      <c r="V48" s="167">
        <f t="shared" si="26"/>
        <v>0</v>
      </c>
      <c r="W48" s="196">
        <f t="shared" si="26"/>
        <v>0</v>
      </c>
      <c r="X48" s="195">
        <f t="shared" si="26"/>
        <v>0</v>
      </c>
      <c r="Y48" s="167">
        <f t="shared" si="26"/>
        <v>0</v>
      </c>
      <c r="Z48" s="196">
        <f t="shared" si="26"/>
        <v>0</v>
      </c>
      <c r="AA48" s="195">
        <f t="shared" si="26"/>
        <v>0</v>
      </c>
      <c r="AB48" s="167">
        <f t="shared" si="26"/>
        <v>0</v>
      </c>
      <c r="AC48" s="196">
        <f t="shared" si="26"/>
        <v>0</v>
      </c>
      <c r="AD48" s="195">
        <f t="shared" si="26"/>
        <v>0</v>
      </c>
      <c r="AE48" s="167">
        <f t="shared" si="26"/>
        <v>0</v>
      </c>
      <c r="AF48" s="196">
        <f t="shared" si="26"/>
        <v>0</v>
      </c>
      <c r="AG48" s="195">
        <f t="shared" si="26"/>
        <v>0</v>
      </c>
      <c r="AH48" s="167">
        <f t="shared" si="26"/>
        <v>0</v>
      </c>
      <c r="AI48" s="196">
        <f t="shared" si="26"/>
        <v>0</v>
      </c>
      <c r="AJ48" s="195">
        <f t="shared" si="26"/>
        <v>0</v>
      </c>
      <c r="AK48" s="167">
        <f t="shared" si="26"/>
        <v>0</v>
      </c>
      <c r="AL48" s="196">
        <f t="shared" si="26"/>
        <v>0</v>
      </c>
      <c r="AM48" s="195">
        <f t="shared" si="26"/>
        <v>0</v>
      </c>
      <c r="AN48" s="167">
        <f t="shared" si="26"/>
        <v>0</v>
      </c>
      <c r="AO48" s="196">
        <f t="shared" si="26"/>
        <v>0</v>
      </c>
      <c r="AP48" s="195">
        <f t="shared" si="26"/>
        <v>0</v>
      </c>
      <c r="AQ48" s="167">
        <f t="shared" si="26"/>
        <v>0</v>
      </c>
      <c r="AR48" s="196">
        <f t="shared" si="26"/>
        <v>0</v>
      </c>
      <c r="AS48" s="195">
        <f t="shared" si="26"/>
        <v>0</v>
      </c>
      <c r="AT48" s="167">
        <f t="shared" si="26"/>
        <v>0</v>
      </c>
      <c r="AU48" s="196">
        <f t="shared" si="26"/>
        <v>0</v>
      </c>
      <c r="AV48" s="195">
        <f t="shared" si="26"/>
        <v>0</v>
      </c>
      <c r="AW48" s="167">
        <f t="shared" si="26"/>
        <v>0</v>
      </c>
      <c r="AX48" s="196">
        <f t="shared" si="26"/>
        <v>0</v>
      </c>
      <c r="AY48" s="195">
        <f t="shared" si="26"/>
        <v>0</v>
      </c>
      <c r="AZ48" s="167">
        <f t="shared" si="26"/>
        <v>0</v>
      </c>
      <c r="BA48" s="196">
        <f t="shared" si="26"/>
        <v>0</v>
      </c>
      <c r="BB48" s="13"/>
      <c r="BC48" s="28">
        <f>SUM(BC49:BC58)</f>
        <v>0</v>
      </c>
      <c r="BD48" s="29">
        <f t="shared" si="5"/>
        <v>0</v>
      </c>
      <c r="BE48" s="13"/>
      <c r="BF48" s="28">
        <f>SUM(BF49:BF58)</f>
        <v>0</v>
      </c>
      <c r="BG48" s="29">
        <f t="shared" ref="BG48:BG80" si="27">IFERROR(BF48/L48,0)</f>
        <v>0</v>
      </c>
      <c r="BH48" s="13"/>
      <c r="BI48" s="28">
        <f>SUM(BI49:BI58)</f>
        <v>0</v>
      </c>
      <c r="BJ48" s="29">
        <f t="shared" ref="BJ48:BJ80" si="28">IFERROR(BI48/L48,0)</f>
        <v>0</v>
      </c>
      <c r="BL48" s="40"/>
    </row>
    <row r="49" spans="1:64" ht="14.5" x14ac:dyDescent="0.35">
      <c r="A49" s="13"/>
      <c r="B49" s="340" t="s">
        <v>237</v>
      </c>
      <c r="C49" s="329" t="s">
        <v>8</v>
      </c>
      <c r="D49" s="329" t="s">
        <v>189</v>
      </c>
      <c r="E49" s="329" t="s">
        <v>297</v>
      </c>
      <c r="F49" s="325">
        <v>1</v>
      </c>
      <c r="G49" s="302" t="s">
        <v>67</v>
      </c>
      <c r="H49" s="302">
        <v>36</v>
      </c>
      <c r="I49" s="330" t="s">
        <v>68</v>
      </c>
      <c r="J49" s="331">
        <v>1</v>
      </c>
      <c r="K49" s="332">
        <v>2000000</v>
      </c>
      <c r="L49" s="205">
        <f t="shared" ref="L49:L58" si="29">F49*H49*J49*K49</f>
        <v>72000000</v>
      </c>
      <c r="M49" s="19"/>
      <c r="N49" s="179">
        <f>$L49/3</f>
        <v>24000000</v>
      </c>
      <c r="O49" s="179">
        <f>$L49/3</f>
        <v>24000000</v>
      </c>
      <c r="P49" s="179">
        <f>$L49/3</f>
        <v>24000000</v>
      </c>
      <c r="Q49" s="395" t="str">
        <f t="shared" si="9"/>
        <v>ok</v>
      </c>
      <c r="R49" s="177"/>
      <c r="S49" s="169"/>
      <c r="T49" s="178"/>
      <c r="U49" s="177"/>
      <c r="V49" s="169"/>
      <c r="W49" s="178"/>
      <c r="X49" s="177"/>
      <c r="Y49" s="169"/>
      <c r="Z49" s="178"/>
      <c r="AA49" s="177"/>
      <c r="AB49" s="169"/>
      <c r="AC49" s="178"/>
      <c r="AD49" s="177"/>
      <c r="AE49" s="169"/>
      <c r="AF49" s="178"/>
      <c r="AG49" s="177"/>
      <c r="AH49" s="169"/>
      <c r="AI49" s="178"/>
      <c r="AJ49" s="177"/>
      <c r="AK49" s="169"/>
      <c r="AL49" s="178"/>
      <c r="AM49" s="177"/>
      <c r="AN49" s="169"/>
      <c r="AO49" s="178"/>
      <c r="AP49" s="177"/>
      <c r="AQ49" s="169"/>
      <c r="AR49" s="178"/>
      <c r="AS49" s="177"/>
      <c r="AT49" s="169"/>
      <c r="AU49" s="178"/>
      <c r="AV49" s="177"/>
      <c r="AW49" s="169"/>
      <c r="AX49" s="178"/>
      <c r="AY49" s="177"/>
      <c r="AZ49" s="169"/>
      <c r="BA49" s="178"/>
      <c r="BB49" s="13"/>
      <c r="BC49" s="26"/>
      <c r="BD49" s="27">
        <f t="shared" si="5"/>
        <v>0</v>
      </c>
      <c r="BE49" s="13"/>
      <c r="BF49" s="26"/>
      <c r="BG49" s="27">
        <f t="shared" si="27"/>
        <v>0</v>
      </c>
      <c r="BH49" s="13"/>
      <c r="BI49" s="26">
        <f t="shared" ref="BI49:BI58" si="30">BC49+BF49</f>
        <v>0</v>
      </c>
      <c r="BJ49" s="27">
        <f t="shared" si="28"/>
        <v>0</v>
      </c>
      <c r="BL49" s="43"/>
    </row>
    <row r="50" spans="1:64" ht="14.5" x14ac:dyDescent="0.35">
      <c r="A50" s="13"/>
      <c r="B50" s="340" t="s">
        <v>238</v>
      </c>
      <c r="C50" s="267"/>
      <c r="D50" s="329"/>
      <c r="E50" s="267"/>
      <c r="F50" s="319"/>
      <c r="G50" s="23"/>
      <c r="H50" s="23"/>
      <c r="I50" s="55"/>
      <c r="J50" s="202"/>
      <c r="K50" s="37"/>
      <c r="L50" s="205">
        <f t="shared" si="29"/>
        <v>0</v>
      </c>
      <c r="M50" s="19"/>
      <c r="N50" s="179">
        <f t="shared" ref="N50:P58" si="31">$L50/3</f>
        <v>0</v>
      </c>
      <c r="O50" s="179">
        <f t="shared" si="31"/>
        <v>0</v>
      </c>
      <c r="P50" s="179">
        <f t="shared" si="31"/>
        <v>0</v>
      </c>
      <c r="Q50" s="395" t="str">
        <f t="shared" si="9"/>
        <v>ok</v>
      </c>
      <c r="R50" s="177"/>
      <c r="S50" s="169"/>
      <c r="T50" s="178"/>
      <c r="U50" s="177"/>
      <c r="V50" s="169"/>
      <c r="W50" s="178"/>
      <c r="X50" s="177"/>
      <c r="Y50" s="169"/>
      <c r="Z50" s="178"/>
      <c r="AA50" s="177"/>
      <c r="AB50" s="169"/>
      <c r="AC50" s="178"/>
      <c r="AD50" s="177"/>
      <c r="AE50" s="169"/>
      <c r="AF50" s="178"/>
      <c r="AG50" s="177"/>
      <c r="AH50" s="169"/>
      <c r="AI50" s="178"/>
      <c r="AJ50" s="177"/>
      <c r="AK50" s="169"/>
      <c r="AL50" s="178"/>
      <c r="AM50" s="177"/>
      <c r="AN50" s="169"/>
      <c r="AO50" s="178"/>
      <c r="AP50" s="177"/>
      <c r="AQ50" s="169"/>
      <c r="AR50" s="178"/>
      <c r="AS50" s="177"/>
      <c r="AT50" s="169"/>
      <c r="AU50" s="178"/>
      <c r="AV50" s="177"/>
      <c r="AW50" s="169"/>
      <c r="AX50" s="178"/>
      <c r="AY50" s="177"/>
      <c r="AZ50" s="169"/>
      <c r="BA50" s="178"/>
      <c r="BB50" s="13"/>
      <c r="BC50" s="26"/>
      <c r="BD50" s="27">
        <f t="shared" si="5"/>
        <v>0</v>
      </c>
      <c r="BE50" s="13"/>
      <c r="BF50" s="26"/>
      <c r="BG50" s="27">
        <f t="shared" si="27"/>
        <v>0</v>
      </c>
      <c r="BH50" s="13"/>
      <c r="BI50" s="26">
        <f t="shared" si="30"/>
        <v>0</v>
      </c>
      <c r="BJ50" s="27">
        <f t="shared" si="28"/>
        <v>0</v>
      </c>
      <c r="BL50" s="43"/>
    </row>
    <row r="51" spans="1:64" ht="14.5" outlineLevel="1" x14ac:dyDescent="0.35">
      <c r="A51" s="13"/>
      <c r="B51" s="340" t="s">
        <v>239</v>
      </c>
      <c r="C51" s="267"/>
      <c r="D51" s="329"/>
      <c r="E51" s="267"/>
      <c r="F51" s="319"/>
      <c r="G51" s="23"/>
      <c r="H51" s="23"/>
      <c r="I51" s="55"/>
      <c r="J51" s="202"/>
      <c r="K51" s="37"/>
      <c r="L51" s="205">
        <f t="shared" si="29"/>
        <v>0</v>
      </c>
      <c r="M51" s="19"/>
      <c r="N51" s="179">
        <f t="shared" si="31"/>
        <v>0</v>
      </c>
      <c r="O51" s="179">
        <f t="shared" si="31"/>
        <v>0</v>
      </c>
      <c r="P51" s="179">
        <f t="shared" si="31"/>
        <v>0</v>
      </c>
      <c r="Q51" s="395" t="str">
        <f t="shared" si="9"/>
        <v>ok</v>
      </c>
      <c r="R51" s="177"/>
      <c r="S51" s="169"/>
      <c r="T51" s="178"/>
      <c r="U51" s="177"/>
      <c r="V51" s="169"/>
      <c r="W51" s="178"/>
      <c r="X51" s="177"/>
      <c r="Y51" s="169"/>
      <c r="Z51" s="178"/>
      <c r="AA51" s="177"/>
      <c r="AB51" s="169"/>
      <c r="AC51" s="178"/>
      <c r="AD51" s="177"/>
      <c r="AE51" s="169"/>
      <c r="AF51" s="178"/>
      <c r="AG51" s="177"/>
      <c r="AH51" s="169"/>
      <c r="AI51" s="178"/>
      <c r="AJ51" s="177"/>
      <c r="AK51" s="169"/>
      <c r="AL51" s="178"/>
      <c r="AM51" s="177"/>
      <c r="AN51" s="169"/>
      <c r="AO51" s="178"/>
      <c r="AP51" s="177"/>
      <c r="AQ51" s="169"/>
      <c r="AR51" s="178"/>
      <c r="AS51" s="177"/>
      <c r="AT51" s="169"/>
      <c r="AU51" s="178"/>
      <c r="AV51" s="177"/>
      <c r="AW51" s="169"/>
      <c r="AX51" s="178"/>
      <c r="AY51" s="177"/>
      <c r="AZ51" s="169"/>
      <c r="BA51" s="178"/>
      <c r="BB51" s="13"/>
      <c r="BC51" s="26"/>
      <c r="BD51" s="27">
        <f t="shared" si="5"/>
        <v>0</v>
      </c>
      <c r="BE51" s="13"/>
      <c r="BF51" s="26"/>
      <c r="BG51" s="27">
        <f t="shared" si="27"/>
        <v>0</v>
      </c>
      <c r="BH51" s="13"/>
      <c r="BI51" s="26">
        <f t="shared" si="30"/>
        <v>0</v>
      </c>
      <c r="BJ51" s="27">
        <f t="shared" si="28"/>
        <v>0</v>
      </c>
      <c r="BL51" s="43"/>
    </row>
    <row r="52" spans="1:64" ht="14.5" outlineLevel="1" x14ac:dyDescent="0.35">
      <c r="A52" s="13"/>
      <c r="B52" s="340" t="s">
        <v>240</v>
      </c>
      <c r="C52" s="267"/>
      <c r="D52" s="329"/>
      <c r="E52" s="267"/>
      <c r="F52" s="319"/>
      <c r="G52" s="23"/>
      <c r="H52" s="23"/>
      <c r="I52" s="55"/>
      <c r="J52" s="202"/>
      <c r="K52" s="37"/>
      <c r="L52" s="205">
        <f t="shared" si="29"/>
        <v>0</v>
      </c>
      <c r="M52" s="19"/>
      <c r="N52" s="179">
        <f t="shared" si="31"/>
        <v>0</v>
      </c>
      <c r="O52" s="179">
        <f t="shared" si="31"/>
        <v>0</v>
      </c>
      <c r="P52" s="179">
        <f t="shared" si="31"/>
        <v>0</v>
      </c>
      <c r="Q52" s="395" t="str">
        <f t="shared" si="9"/>
        <v>ok</v>
      </c>
      <c r="R52" s="177"/>
      <c r="S52" s="169"/>
      <c r="T52" s="178"/>
      <c r="U52" s="177"/>
      <c r="V52" s="169"/>
      <c r="W52" s="178"/>
      <c r="X52" s="177"/>
      <c r="Y52" s="169"/>
      <c r="Z52" s="178"/>
      <c r="AA52" s="177"/>
      <c r="AB52" s="169"/>
      <c r="AC52" s="178"/>
      <c r="AD52" s="177"/>
      <c r="AE52" s="169"/>
      <c r="AF52" s="178"/>
      <c r="AG52" s="177"/>
      <c r="AH52" s="169"/>
      <c r="AI52" s="178"/>
      <c r="AJ52" s="177"/>
      <c r="AK52" s="169"/>
      <c r="AL52" s="178"/>
      <c r="AM52" s="177"/>
      <c r="AN52" s="169"/>
      <c r="AO52" s="178"/>
      <c r="AP52" s="177"/>
      <c r="AQ52" s="169"/>
      <c r="AR52" s="178"/>
      <c r="AS52" s="177"/>
      <c r="AT52" s="169"/>
      <c r="AU52" s="178"/>
      <c r="AV52" s="177"/>
      <c r="AW52" s="169"/>
      <c r="AX52" s="178"/>
      <c r="AY52" s="177"/>
      <c r="AZ52" s="169"/>
      <c r="BA52" s="178"/>
      <c r="BB52" s="13"/>
      <c r="BC52" s="26"/>
      <c r="BD52" s="27">
        <f t="shared" si="5"/>
        <v>0</v>
      </c>
      <c r="BE52" s="13"/>
      <c r="BF52" s="26"/>
      <c r="BG52" s="27">
        <f t="shared" si="27"/>
        <v>0</v>
      </c>
      <c r="BH52" s="13"/>
      <c r="BI52" s="26">
        <f t="shared" si="30"/>
        <v>0</v>
      </c>
      <c r="BJ52" s="27">
        <f t="shared" si="28"/>
        <v>0</v>
      </c>
      <c r="BL52" s="43"/>
    </row>
    <row r="53" spans="1:64" ht="14.5" outlineLevel="1" x14ac:dyDescent="0.35">
      <c r="A53" s="13"/>
      <c r="B53" s="340" t="s">
        <v>241</v>
      </c>
      <c r="C53" s="267"/>
      <c r="D53" s="329"/>
      <c r="E53" s="267"/>
      <c r="F53" s="319"/>
      <c r="G53" s="23"/>
      <c r="H53" s="23"/>
      <c r="I53" s="55"/>
      <c r="J53" s="202"/>
      <c r="K53" s="37"/>
      <c r="L53" s="205">
        <f t="shared" si="29"/>
        <v>0</v>
      </c>
      <c r="M53" s="19"/>
      <c r="N53" s="179">
        <f t="shared" si="31"/>
        <v>0</v>
      </c>
      <c r="O53" s="179">
        <f t="shared" si="31"/>
        <v>0</v>
      </c>
      <c r="P53" s="179">
        <f t="shared" si="31"/>
        <v>0</v>
      </c>
      <c r="Q53" s="395" t="str">
        <f t="shared" si="9"/>
        <v>ok</v>
      </c>
      <c r="R53" s="177"/>
      <c r="S53" s="169"/>
      <c r="T53" s="178"/>
      <c r="U53" s="177"/>
      <c r="V53" s="169"/>
      <c r="W53" s="178"/>
      <c r="X53" s="177"/>
      <c r="Y53" s="169"/>
      <c r="Z53" s="178"/>
      <c r="AA53" s="177"/>
      <c r="AB53" s="169"/>
      <c r="AC53" s="178"/>
      <c r="AD53" s="177"/>
      <c r="AE53" s="169"/>
      <c r="AF53" s="178"/>
      <c r="AG53" s="177"/>
      <c r="AH53" s="169"/>
      <c r="AI53" s="178"/>
      <c r="AJ53" s="177"/>
      <c r="AK53" s="169"/>
      <c r="AL53" s="178"/>
      <c r="AM53" s="177"/>
      <c r="AN53" s="169"/>
      <c r="AO53" s="178"/>
      <c r="AP53" s="177"/>
      <c r="AQ53" s="169"/>
      <c r="AR53" s="178"/>
      <c r="AS53" s="177"/>
      <c r="AT53" s="169"/>
      <c r="AU53" s="178"/>
      <c r="AV53" s="177"/>
      <c r="AW53" s="169"/>
      <c r="AX53" s="178"/>
      <c r="AY53" s="177"/>
      <c r="AZ53" s="169"/>
      <c r="BA53" s="178"/>
      <c r="BB53" s="13"/>
      <c r="BC53" s="26"/>
      <c r="BD53" s="27">
        <f t="shared" si="5"/>
        <v>0</v>
      </c>
      <c r="BE53" s="13"/>
      <c r="BF53" s="26"/>
      <c r="BG53" s="27">
        <f t="shared" si="27"/>
        <v>0</v>
      </c>
      <c r="BH53" s="13"/>
      <c r="BI53" s="26">
        <f t="shared" si="30"/>
        <v>0</v>
      </c>
      <c r="BJ53" s="27">
        <f t="shared" si="28"/>
        <v>0</v>
      </c>
      <c r="BL53" s="43"/>
    </row>
    <row r="54" spans="1:64" ht="14.5" outlineLevel="1" x14ac:dyDescent="0.35">
      <c r="A54" s="13"/>
      <c r="B54" s="340" t="s">
        <v>242</v>
      </c>
      <c r="C54" s="267"/>
      <c r="D54" s="329"/>
      <c r="E54" s="267"/>
      <c r="F54" s="319"/>
      <c r="G54" s="23"/>
      <c r="H54" s="23"/>
      <c r="I54" s="55"/>
      <c r="J54" s="202"/>
      <c r="K54" s="37"/>
      <c r="L54" s="205">
        <f t="shared" si="29"/>
        <v>0</v>
      </c>
      <c r="M54" s="19"/>
      <c r="N54" s="179">
        <f t="shared" si="31"/>
        <v>0</v>
      </c>
      <c r="O54" s="179">
        <f t="shared" si="31"/>
        <v>0</v>
      </c>
      <c r="P54" s="179">
        <f t="shared" si="31"/>
        <v>0</v>
      </c>
      <c r="Q54" s="395" t="str">
        <f t="shared" si="9"/>
        <v>ok</v>
      </c>
      <c r="R54" s="177"/>
      <c r="S54" s="169"/>
      <c r="T54" s="178"/>
      <c r="U54" s="177"/>
      <c r="V54" s="169"/>
      <c r="W54" s="178"/>
      <c r="X54" s="177"/>
      <c r="Y54" s="169"/>
      <c r="Z54" s="178"/>
      <c r="AA54" s="177"/>
      <c r="AB54" s="169"/>
      <c r="AC54" s="178"/>
      <c r="AD54" s="177"/>
      <c r="AE54" s="169"/>
      <c r="AF54" s="178"/>
      <c r="AG54" s="177"/>
      <c r="AH54" s="169"/>
      <c r="AI54" s="178"/>
      <c r="AJ54" s="177"/>
      <c r="AK54" s="169"/>
      <c r="AL54" s="178"/>
      <c r="AM54" s="177"/>
      <c r="AN54" s="169"/>
      <c r="AO54" s="178"/>
      <c r="AP54" s="177"/>
      <c r="AQ54" s="169"/>
      <c r="AR54" s="178"/>
      <c r="AS54" s="177"/>
      <c r="AT54" s="169"/>
      <c r="AU54" s="178"/>
      <c r="AV54" s="177"/>
      <c r="AW54" s="169"/>
      <c r="AX54" s="178"/>
      <c r="AY54" s="177"/>
      <c r="AZ54" s="169"/>
      <c r="BA54" s="178"/>
      <c r="BB54" s="13"/>
      <c r="BC54" s="26"/>
      <c r="BD54" s="27">
        <f t="shared" si="5"/>
        <v>0</v>
      </c>
      <c r="BE54" s="13"/>
      <c r="BF54" s="26"/>
      <c r="BG54" s="27">
        <f t="shared" si="27"/>
        <v>0</v>
      </c>
      <c r="BH54" s="13"/>
      <c r="BI54" s="26">
        <f t="shared" si="30"/>
        <v>0</v>
      </c>
      <c r="BJ54" s="27">
        <f t="shared" si="28"/>
        <v>0</v>
      </c>
      <c r="BL54" s="43"/>
    </row>
    <row r="55" spans="1:64" ht="14.5" outlineLevel="1" x14ac:dyDescent="0.35">
      <c r="A55" s="13"/>
      <c r="B55" s="340" t="s">
        <v>243</v>
      </c>
      <c r="C55" s="267"/>
      <c r="D55" s="329"/>
      <c r="E55" s="267"/>
      <c r="F55" s="319"/>
      <c r="G55" s="23"/>
      <c r="H55" s="23"/>
      <c r="I55" s="55"/>
      <c r="J55" s="202"/>
      <c r="K55" s="37"/>
      <c r="L55" s="205">
        <f t="shared" si="29"/>
        <v>0</v>
      </c>
      <c r="M55" s="19"/>
      <c r="N55" s="179">
        <f t="shared" si="31"/>
        <v>0</v>
      </c>
      <c r="O55" s="179">
        <f t="shared" si="31"/>
        <v>0</v>
      </c>
      <c r="P55" s="179">
        <f t="shared" si="31"/>
        <v>0</v>
      </c>
      <c r="Q55" s="395" t="str">
        <f t="shared" si="9"/>
        <v>ok</v>
      </c>
      <c r="R55" s="177"/>
      <c r="S55" s="169"/>
      <c r="T55" s="178"/>
      <c r="U55" s="177"/>
      <c r="V55" s="169"/>
      <c r="W55" s="178"/>
      <c r="X55" s="177"/>
      <c r="Y55" s="169"/>
      <c r="Z55" s="178"/>
      <c r="AA55" s="177"/>
      <c r="AB55" s="169"/>
      <c r="AC55" s="178"/>
      <c r="AD55" s="177"/>
      <c r="AE55" s="169"/>
      <c r="AF55" s="178"/>
      <c r="AG55" s="177"/>
      <c r="AH55" s="169"/>
      <c r="AI55" s="178"/>
      <c r="AJ55" s="177"/>
      <c r="AK55" s="169"/>
      <c r="AL55" s="178"/>
      <c r="AM55" s="177"/>
      <c r="AN55" s="169"/>
      <c r="AO55" s="178"/>
      <c r="AP55" s="177"/>
      <c r="AQ55" s="169"/>
      <c r="AR55" s="178"/>
      <c r="AS55" s="177"/>
      <c r="AT55" s="169"/>
      <c r="AU55" s="178"/>
      <c r="AV55" s="177"/>
      <c r="AW55" s="169"/>
      <c r="AX55" s="178"/>
      <c r="AY55" s="177"/>
      <c r="AZ55" s="169"/>
      <c r="BA55" s="178"/>
      <c r="BB55" s="13"/>
      <c r="BC55" s="26"/>
      <c r="BD55" s="27">
        <f t="shared" si="5"/>
        <v>0</v>
      </c>
      <c r="BE55" s="13"/>
      <c r="BF55" s="26"/>
      <c r="BG55" s="27">
        <f t="shared" si="27"/>
        <v>0</v>
      </c>
      <c r="BH55" s="13"/>
      <c r="BI55" s="26">
        <f t="shared" si="30"/>
        <v>0</v>
      </c>
      <c r="BJ55" s="27">
        <f t="shared" si="28"/>
        <v>0</v>
      </c>
      <c r="BL55" s="43"/>
    </row>
    <row r="56" spans="1:64" ht="14.5" outlineLevel="1" x14ac:dyDescent="0.35">
      <c r="A56" s="13"/>
      <c r="B56" s="340" t="s">
        <v>244</v>
      </c>
      <c r="C56" s="267"/>
      <c r="D56" s="329"/>
      <c r="E56" s="267"/>
      <c r="F56" s="319"/>
      <c r="G56" s="23"/>
      <c r="H56" s="23"/>
      <c r="I56" s="55"/>
      <c r="J56" s="202"/>
      <c r="K56" s="37"/>
      <c r="L56" s="205">
        <f t="shared" si="29"/>
        <v>0</v>
      </c>
      <c r="M56" s="19"/>
      <c r="N56" s="179">
        <f t="shared" si="31"/>
        <v>0</v>
      </c>
      <c r="O56" s="179">
        <f t="shared" si="31"/>
        <v>0</v>
      </c>
      <c r="P56" s="179">
        <f t="shared" si="31"/>
        <v>0</v>
      </c>
      <c r="Q56" s="395" t="str">
        <f t="shared" si="9"/>
        <v>ok</v>
      </c>
      <c r="R56" s="177"/>
      <c r="S56" s="169"/>
      <c r="T56" s="178"/>
      <c r="U56" s="177"/>
      <c r="V56" s="169"/>
      <c r="W56" s="178"/>
      <c r="X56" s="177"/>
      <c r="Y56" s="169"/>
      <c r="Z56" s="178"/>
      <c r="AA56" s="177"/>
      <c r="AB56" s="169"/>
      <c r="AC56" s="178"/>
      <c r="AD56" s="177"/>
      <c r="AE56" s="169"/>
      <c r="AF56" s="178"/>
      <c r="AG56" s="177"/>
      <c r="AH56" s="169"/>
      <c r="AI56" s="178"/>
      <c r="AJ56" s="177"/>
      <c r="AK56" s="169"/>
      <c r="AL56" s="178"/>
      <c r="AM56" s="177"/>
      <c r="AN56" s="169"/>
      <c r="AO56" s="178"/>
      <c r="AP56" s="177"/>
      <c r="AQ56" s="169"/>
      <c r="AR56" s="178"/>
      <c r="AS56" s="177"/>
      <c r="AT56" s="169"/>
      <c r="AU56" s="178"/>
      <c r="AV56" s="177"/>
      <c r="AW56" s="169"/>
      <c r="AX56" s="178"/>
      <c r="AY56" s="177"/>
      <c r="AZ56" s="169"/>
      <c r="BA56" s="178"/>
      <c r="BB56" s="13"/>
      <c r="BC56" s="26"/>
      <c r="BD56" s="27">
        <f t="shared" si="5"/>
        <v>0</v>
      </c>
      <c r="BE56" s="13"/>
      <c r="BF56" s="26"/>
      <c r="BG56" s="27">
        <f t="shared" si="27"/>
        <v>0</v>
      </c>
      <c r="BH56" s="13"/>
      <c r="BI56" s="26">
        <f t="shared" si="30"/>
        <v>0</v>
      </c>
      <c r="BJ56" s="27">
        <f t="shared" si="28"/>
        <v>0</v>
      </c>
      <c r="BL56" s="43"/>
    </row>
    <row r="57" spans="1:64" ht="14.5" outlineLevel="1" x14ac:dyDescent="0.35">
      <c r="A57" s="13"/>
      <c r="B57" s="340" t="s">
        <v>245</v>
      </c>
      <c r="C57" s="267"/>
      <c r="D57" s="329"/>
      <c r="E57" s="267"/>
      <c r="F57" s="319"/>
      <c r="G57" s="23"/>
      <c r="H57" s="23"/>
      <c r="I57" s="55"/>
      <c r="J57" s="202"/>
      <c r="K57" s="37"/>
      <c r="L57" s="205">
        <f t="shared" si="29"/>
        <v>0</v>
      </c>
      <c r="M57" s="19"/>
      <c r="N57" s="179">
        <f t="shared" si="31"/>
        <v>0</v>
      </c>
      <c r="O57" s="179">
        <f t="shared" si="31"/>
        <v>0</v>
      </c>
      <c r="P57" s="179">
        <f t="shared" si="31"/>
        <v>0</v>
      </c>
      <c r="Q57" s="395" t="str">
        <f t="shared" si="9"/>
        <v>ok</v>
      </c>
      <c r="R57" s="177"/>
      <c r="S57" s="169"/>
      <c r="T57" s="178"/>
      <c r="U57" s="177"/>
      <c r="V57" s="169"/>
      <c r="W57" s="178"/>
      <c r="X57" s="177"/>
      <c r="Y57" s="169"/>
      <c r="Z57" s="178"/>
      <c r="AA57" s="177"/>
      <c r="AB57" s="169"/>
      <c r="AC57" s="178"/>
      <c r="AD57" s="177"/>
      <c r="AE57" s="169"/>
      <c r="AF57" s="178"/>
      <c r="AG57" s="177"/>
      <c r="AH57" s="169"/>
      <c r="AI57" s="178"/>
      <c r="AJ57" s="177"/>
      <c r="AK57" s="169"/>
      <c r="AL57" s="178"/>
      <c r="AM57" s="177"/>
      <c r="AN57" s="169"/>
      <c r="AO57" s="178"/>
      <c r="AP57" s="177"/>
      <c r="AQ57" s="169"/>
      <c r="AR57" s="178"/>
      <c r="AS57" s="177"/>
      <c r="AT57" s="169"/>
      <c r="AU57" s="178"/>
      <c r="AV57" s="177"/>
      <c r="AW57" s="169"/>
      <c r="AX57" s="178"/>
      <c r="AY57" s="177"/>
      <c r="AZ57" s="169"/>
      <c r="BA57" s="178"/>
      <c r="BB57" s="13"/>
      <c r="BC57" s="26"/>
      <c r="BD57" s="27">
        <f t="shared" si="5"/>
        <v>0</v>
      </c>
      <c r="BE57" s="13"/>
      <c r="BF57" s="26"/>
      <c r="BG57" s="27">
        <f t="shared" si="27"/>
        <v>0</v>
      </c>
      <c r="BH57" s="13"/>
      <c r="BI57" s="26">
        <f t="shared" si="30"/>
        <v>0</v>
      </c>
      <c r="BJ57" s="27">
        <f t="shared" si="28"/>
        <v>0</v>
      </c>
      <c r="BL57" s="43"/>
    </row>
    <row r="58" spans="1:64" outlineLevel="1" thickBot="1" x14ac:dyDescent="0.4">
      <c r="A58" s="13"/>
      <c r="B58" s="340" t="s">
        <v>246</v>
      </c>
      <c r="C58" s="328"/>
      <c r="D58" s="329"/>
      <c r="E58" s="328"/>
      <c r="F58" s="326"/>
      <c r="G58" s="303"/>
      <c r="H58" s="303"/>
      <c r="I58" s="308"/>
      <c r="J58" s="345"/>
      <c r="K58" s="312"/>
      <c r="L58" s="205">
        <f t="shared" si="29"/>
        <v>0</v>
      </c>
      <c r="M58" s="19"/>
      <c r="N58" s="179">
        <f t="shared" si="31"/>
        <v>0</v>
      </c>
      <c r="O58" s="179">
        <f t="shared" si="31"/>
        <v>0</v>
      </c>
      <c r="P58" s="179">
        <f t="shared" si="31"/>
        <v>0</v>
      </c>
      <c r="Q58" s="395" t="str">
        <f t="shared" si="9"/>
        <v>ok</v>
      </c>
      <c r="R58" s="177"/>
      <c r="S58" s="169"/>
      <c r="T58" s="178"/>
      <c r="U58" s="177"/>
      <c r="V58" s="169"/>
      <c r="W58" s="178"/>
      <c r="X58" s="177"/>
      <c r="Y58" s="169"/>
      <c r="Z58" s="178"/>
      <c r="AA58" s="177"/>
      <c r="AB58" s="169"/>
      <c r="AC58" s="178"/>
      <c r="AD58" s="177"/>
      <c r="AE58" s="169"/>
      <c r="AF58" s="178"/>
      <c r="AG58" s="177"/>
      <c r="AH58" s="169"/>
      <c r="AI58" s="178"/>
      <c r="AJ58" s="177"/>
      <c r="AK58" s="169"/>
      <c r="AL58" s="178"/>
      <c r="AM58" s="177"/>
      <c r="AN58" s="169"/>
      <c r="AO58" s="178"/>
      <c r="AP58" s="177"/>
      <c r="AQ58" s="169"/>
      <c r="AR58" s="178"/>
      <c r="AS58" s="177"/>
      <c r="AT58" s="169"/>
      <c r="AU58" s="178"/>
      <c r="AV58" s="177"/>
      <c r="AW58" s="169"/>
      <c r="AX58" s="178"/>
      <c r="AY58" s="177"/>
      <c r="AZ58" s="169"/>
      <c r="BA58" s="178"/>
      <c r="BB58" s="13"/>
      <c r="BC58" s="26"/>
      <c r="BD58" s="27">
        <f t="shared" si="5"/>
        <v>0</v>
      </c>
      <c r="BE58" s="13"/>
      <c r="BF58" s="26"/>
      <c r="BG58" s="27">
        <f t="shared" si="27"/>
        <v>0</v>
      </c>
      <c r="BH58" s="13"/>
      <c r="BI58" s="26">
        <f t="shared" si="30"/>
        <v>0</v>
      </c>
      <c r="BJ58" s="27">
        <f t="shared" si="28"/>
        <v>0</v>
      </c>
      <c r="BL58" s="152"/>
    </row>
    <row r="59" spans="1:64" thickBot="1" x14ac:dyDescent="0.4">
      <c r="A59" s="13"/>
      <c r="B59" s="396" t="s">
        <v>309</v>
      </c>
      <c r="C59" s="397"/>
      <c r="D59" s="397"/>
      <c r="E59" s="397"/>
      <c r="F59" s="397"/>
      <c r="G59" s="397"/>
      <c r="H59" s="397"/>
      <c r="I59" s="397"/>
      <c r="J59" s="397"/>
      <c r="K59" s="397"/>
      <c r="L59" s="347">
        <f>SUM(L60:L69)</f>
        <v>64800000</v>
      </c>
      <c r="M59" s="13"/>
      <c r="N59" s="347">
        <f t="shared" ref="N59:P59" si="32">SUM(N60:N69)</f>
        <v>21600000</v>
      </c>
      <c r="O59" s="347">
        <f t="shared" si="32"/>
        <v>21600000</v>
      </c>
      <c r="P59" s="347">
        <f t="shared" si="32"/>
        <v>21600000</v>
      </c>
      <c r="Q59" s="395" t="str">
        <f t="shared" si="9"/>
        <v>ok</v>
      </c>
      <c r="R59" s="195">
        <f t="shared" ref="R59:BA59" si="33">SUM(R60:R69)</f>
        <v>0</v>
      </c>
      <c r="S59" s="167">
        <f t="shared" si="33"/>
        <v>0</v>
      </c>
      <c r="T59" s="196">
        <f t="shared" si="33"/>
        <v>0</v>
      </c>
      <c r="U59" s="195">
        <f t="shared" si="33"/>
        <v>0</v>
      </c>
      <c r="V59" s="167">
        <f t="shared" si="33"/>
        <v>0</v>
      </c>
      <c r="W59" s="196">
        <f t="shared" si="33"/>
        <v>0</v>
      </c>
      <c r="X59" s="195">
        <f t="shared" si="33"/>
        <v>0</v>
      </c>
      <c r="Y59" s="167">
        <f t="shared" si="33"/>
        <v>0</v>
      </c>
      <c r="Z59" s="196">
        <f t="shared" si="33"/>
        <v>0</v>
      </c>
      <c r="AA59" s="195">
        <f t="shared" si="33"/>
        <v>0</v>
      </c>
      <c r="AB59" s="167">
        <f t="shared" si="33"/>
        <v>0</v>
      </c>
      <c r="AC59" s="196">
        <f t="shared" si="33"/>
        <v>0</v>
      </c>
      <c r="AD59" s="195">
        <f t="shared" si="33"/>
        <v>0</v>
      </c>
      <c r="AE59" s="167">
        <f t="shared" si="33"/>
        <v>0</v>
      </c>
      <c r="AF59" s="196">
        <f t="shared" si="33"/>
        <v>0</v>
      </c>
      <c r="AG59" s="195">
        <f t="shared" si="33"/>
        <v>0</v>
      </c>
      <c r="AH59" s="167">
        <f t="shared" si="33"/>
        <v>0</v>
      </c>
      <c r="AI59" s="196">
        <f t="shared" si="33"/>
        <v>0</v>
      </c>
      <c r="AJ59" s="195">
        <f t="shared" si="33"/>
        <v>0</v>
      </c>
      <c r="AK59" s="167">
        <f t="shared" si="33"/>
        <v>0</v>
      </c>
      <c r="AL59" s="196">
        <f t="shared" si="33"/>
        <v>0</v>
      </c>
      <c r="AM59" s="195">
        <f t="shared" si="33"/>
        <v>0</v>
      </c>
      <c r="AN59" s="167">
        <f t="shared" si="33"/>
        <v>0</v>
      </c>
      <c r="AO59" s="196">
        <f t="shared" si="33"/>
        <v>0</v>
      </c>
      <c r="AP59" s="195">
        <f t="shared" si="33"/>
        <v>0</v>
      </c>
      <c r="AQ59" s="167">
        <f t="shared" si="33"/>
        <v>0</v>
      </c>
      <c r="AR59" s="196">
        <f t="shared" si="33"/>
        <v>0</v>
      </c>
      <c r="AS59" s="195">
        <f t="shared" si="33"/>
        <v>0</v>
      </c>
      <c r="AT59" s="167">
        <f t="shared" si="33"/>
        <v>0</v>
      </c>
      <c r="AU59" s="196">
        <f t="shared" si="33"/>
        <v>0</v>
      </c>
      <c r="AV59" s="195">
        <f t="shared" si="33"/>
        <v>0</v>
      </c>
      <c r="AW59" s="167">
        <f t="shared" si="33"/>
        <v>0</v>
      </c>
      <c r="AX59" s="196">
        <f t="shared" si="33"/>
        <v>0</v>
      </c>
      <c r="AY59" s="195">
        <f t="shared" si="33"/>
        <v>0</v>
      </c>
      <c r="AZ59" s="167">
        <f t="shared" si="33"/>
        <v>0</v>
      </c>
      <c r="BA59" s="196">
        <f t="shared" si="33"/>
        <v>0</v>
      </c>
      <c r="BB59" s="13"/>
      <c r="BC59" s="28">
        <f>SUM(BC60:BC69)</f>
        <v>0</v>
      </c>
      <c r="BD59" s="29">
        <f t="shared" si="5"/>
        <v>0</v>
      </c>
      <c r="BE59" s="13"/>
      <c r="BF59" s="28">
        <f>SUM(BF60:BF69)</f>
        <v>0</v>
      </c>
      <c r="BG59" s="29">
        <f t="shared" si="27"/>
        <v>0</v>
      </c>
      <c r="BH59" s="13"/>
      <c r="BI59" s="28">
        <f>SUM(BI60:BI69)</f>
        <v>0</v>
      </c>
      <c r="BJ59" s="29">
        <f t="shared" si="28"/>
        <v>0</v>
      </c>
      <c r="BL59" s="40"/>
    </row>
    <row r="60" spans="1:64" ht="14.5" x14ac:dyDescent="0.35">
      <c r="A60" s="13"/>
      <c r="B60" s="340" t="s">
        <v>247</v>
      </c>
      <c r="C60" s="329" t="s">
        <v>4</v>
      </c>
      <c r="D60" s="329" t="s">
        <v>184</v>
      </c>
      <c r="E60" s="329" t="s">
        <v>69</v>
      </c>
      <c r="F60" s="325">
        <v>1</v>
      </c>
      <c r="G60" s="302" t="s">
        <v>67</v>
      </c>
      <c r="H60" s="302">
        <v>36</v>
      </c>
      <c r="I60" s="330" t="s">
        <v>306</v>
      </c>
      <c r="J60" s="331">
        <v>0.5</v>
      </c>
      <c r="K60" s="332">
        <v>1800000</v>
      </c>
      <c r="L60" s="205">
        <f t="shared" ref="L60:L69" si="34">F60*H60*J60*K60</f>
        <v>32400000</v>
      </c>
      <c r="M60" s="19"/>
      <c r="N60" s="179">
        <f>$L60/3</f>
        <v>10800000</v>
      </c>
      <c r="O60" s="179">
        <f>$L60/3</f>
        <v>10800000</v>
      </c>
      <c r="P60" s="179">
        <f>$L60/3</f>
        <v>10800000</v>
      </c>
      <c r="Q60" s="395" t="str">
        <f t="shared" si="9"/>
        <v>ok</v>
      </c>
      <c r="R60" s="177"/>
      <c r="S60" s="170"/>
      <c r="T60" s="178"/>
      <c r="U60" s="177"/>
      <c r="V60" s="170"/>
      <c r="W60" s="178"/>
      <c r="X60" s="177"/>
      <c r="Y60" s="170"/>
      <c r="Z60" s="178"/>
      <c r="AA60" s="177"/>
      <c r="AB60" s="170"/>
      <c r="AC60" s="178"/>
      <c r="AD60" s="177"/>
      <c r="AE60" s="170"/>
      <c r="AF60" s="178"/>
      <c r="AG60" s="177"/>
      <c r="AH60" s="170"/>
      <c r="AI60" s="178"/>
      <c r="AJ60" s="177"/>
      <c r="AK60" s="170"/>
      <c r="AL60" s="178"/>
      <c r="AM60" s="177"/>
      <c r="AN60" s="170"/>
      <c r="AO60" s="178"/>
      <c r="AP60" s="177"/>
      <c r="AQ60" s="170"/>
      <c r="AR60" s="178"/>
      <c r="AS60" s="177"/>
      <c r="AT60" s="170"/>
      <c r="AU60" s="178"/>
      <c r="AV60" s="177"/>
      <c r="AW60" s="170"/>
      <c r="AX60" s="178"/>
      <c r="AY60" s="177"/>
      <c r="AZ60" s="170"/>
      <c r="BA60" s="178"/>
      <c r="BB60" s="13"/>
      <c r="BC60" s="26"/>
      <c r="BD60" s="27">
        <f t="shared" si="5"/>
        <v>0</v>
      </c>
      <c r="BE60" s="13"/>
      <c r="BF60" s="26"/>
      <c r="BG60" s="27">
        <f t="shared" si="27"/>
        <v>0</v>
      </c>
      <c r="BH60" s="13"/>
      <c r="BI60" s="26">
        <f t="shared" ref="BI60:BI69" si="35">BC60+BF60</f>
        <v>0</v>
      </c>
      <c r="BJ60" s="27">
        <f t="shared" si="28"/>
        <v>0</v>
      </c>
      <c r="BL60" s="43"/>
    </row>
    <row r="61" spans="1:64" ht="14.5" x14ac:dyDescent="0.35">
      <c r="A61" s="13"/>
      <c r="B61" s="340" t="s">
        <v>248</v>
      </c>
      <c r="C61" s="329" t="s">
        <v>4</v>
      </c>
      <c r="D61" s="329" t="s">
        <v>184</v>
      </c>
      <c r="E61" s="329" t="s">
        <v>69</v>
      </c>
      <c r="F61" s="325">
        <v>1</v>
      </c>
      <c r="G61" s="302" t="s">
        <v>67</v>
      </c>
      <c r="H61" s="302">
        <v>36</v>
      </c>
      <c r="I61" s="330" t="s">
        <v>306</v>
      </c>
      <c r="J61" s="331">
        <v>0.5</v>
      </c>
      <c r="K61" s="332">
        <v>1800000</v>
      </c>
      <c r="L61" s="205">
        <f t="shared" si="34"/>
        <v>32400000</v>
      </c>
      <c r="M61" s="13"/>
      <c r="N61" s="179">
        <f t="shared" ref="N61:P69" si="36">$L61/3</f>
        <v>10800000</v>
      </c>
      <c r="O61" s="179">
        <f t="shared" si="36"/>
        <v>10800000</v>
      </c>
      <c r="P61" s="179">
        <f t="shared" si="36"/>
        <v>10800000</v>
      </c>
      <c r="Q61" s="395" t="str">
        <f t="shared" si="9"/>
        <v>ok</v>
      </c>
      <c r="R61" s="177"/>
      <c r="S61" s="169"/>
      <c r="T61" s="178"/>
      <c r="U61" s="177"/>
      <c r="V61" s="169"/>
      <c r="W61" s="178"/>
      <c r="X61" s="177"/>
      <c r="Y61" s="169"/>
      <c r="Z61" s="178"/>
      <c r="AA61" s="177"/>
      <c r="AB61" s="169"/>
      <c r="AC61" s="178"/>
      <c r="AD61" s="177"/>
      <c r="AE61" s="169"/>
      <c r="AF61" s="178"/>
      <c r="AG61" s="177"/>
      <c r="AH61" s="169"/>
      <c r="AI61" s="178"/>
      <c r="AJ61" s="177"/>
      <c r="AK61" s="169"/>
      <c r="AL61" s="178"/>
      <c r="AM61" s="177"/>
      <c r="AN61" s="169"/>
      <c r="AO61" s="178"/>
      <c r="AP61" s="177"/>
      <c r="AQ61" s="169"/>
      <c r="AR61" s="178"/>
      <c r="AS61" s="177"/>
      <c r="AT61" s="169"/>
      <c r="AU61" s="178"/>
      <c r="AV61" s="177"/>
      <c r="AW61" s="169"/>
      <c r="AX61" s="178"/>
      <c r="AY61" s="177"/>
      <c r="AZ61" s="169"/>
      <c r="BA61" s="178"/>
      <c r="BB61" s="13"/>
      <c r="BC61" s="26"/>
      <c r="BD61" s="27">
        <f t="shared" si="5"/>
        <v>0</v>
      </c>
      <c r="BE61" s="13"/>
      <c r="BF61" s="26"/>
      <c r="BG61" s="27">
        <f t="shared" si="27"/>
        <v>0</v>
      </c>
      <c r="BH61" s="13"/>
      <c r="BI61" s="26">
        <f t="shared" si="35"/>
        <v>0</v>
      </c>
      <c r="BJ61" s="27">
        <f t="shared" si="28"/>
        <v>0</v>
      </c>
      <c r="BL61" s="43"/>
    </row>
    <row r="62" spans="1:64" ht="14.5" outlineLevel="1" x14ac:dyDescent="0.35">
      <c r="A62" s="13"/>
      <c r="B62" s="340" t="s">
        <v>249</v>
      </c>
      <c r="C62" s="267"/>
      <c r="D62" s="329"/>
      <c r="E62" s="267"/>
      <c r="F62" s="319"/>
      <c r="G62" s="23"/>
      <c r="H62" s="23"/>
      <c r="I62" s="55"/>
      <c r="J62" s="202"/>
      <c r="K62" s="37"/>
      <c r="L62" s="205">
        <f t="shared" si="34"/>
        <v>0</v>
      </c>
      <c r="M62" s="13"/>
      <c r="N62" s="179">
        <f t="shared" si="36"/>
        <v>0</v>
      </c>
      <c r="O62" s="179">
        <f t="shared" si="36"/>
        <v>0</v>
      </c>
      <c r="P62" s="179">
        <f t="shared" si="36"/>
        <v>0</v>
      </c>
      <c r="Q62" s="395" t="str">
        <f t="shared" si="9"/>
        <v>ok</v>
      </c>
      <c r="R62" s="177"/>
      <c r="S62" s="169"/>
      <c r="T62" s="178"/>
      <c r="U62" s="177"/>
      <c r="V62" s="169"/>
      <c r="W62" s="178"/>
      <c r="X62" s="177"/>
      <c r="Y62" s="169"/>
      <c r="Z62" s="178"/>
      <c r="AA62" s="177"/>
      <c r="AB62" s="169"/>
      <c r="AC62" s="178"/>
      <c r="AD62" s="177"/>
      <c r="AE62" s="169"/>
      <c r="AF62" s="178"/>
      <c r="AG62" s="177"/>
      <c r="AH62" s="169"/>
      <c r="AI62" s="178"/>
      <c r="AJ62" s="177"/>
      <c r="AK62" s="169"/>
      <c r="AL62" s="178"/>
      <c r="AM62" s="177"/>
      <c r="AN62" s="169"/>
      <c r="AO62" s="178"/>
      <c r="AP62" s="177"/>
      <c r="AQ62" s="169"/>
      <c r="AR62" s="178"/>
      <c r="AS62" s="177"/>
      <c r="AT62" s="169"/>
      <c r="AU62" s="178"/>
      <c r="AV62" s="177"/>
      <c r="AW62" s="169"/>
      <c r="AX62" s="178"/>
      <c r="AY62" s="177"/>
      <c r="AZ62" s="169"/>
      <c r="BA62" s="178"/>
      <c r="BB62" s="13"/>
      <c r="BC62" s="26"/>
      <c r="BD62" s="27">
        <f t="shared" si="5"/>
        <v>0</v>
      </c>
      <c r="BE62" s="13"/>
      <c r="BF62" s="26"/>
      <c r="BG62" s="27">
        <f t="shared" si="27"/>
        <v>0</v>
      </c>
      <c r="BH62" s="13"/>
      <c r="BI62" s="26">
        <f t="shared" si="35"/>
        <v>0</v>
      </c>
      <c r="BJ62" s="27">
        <f t="shared" si="28"/>
        <v>0</v>
      </c>
      <c r="BL62" s="165"/>
    </row>
    <row r="63" spans="1:64" ht="14.5" outlineLevel="1" x14ac:dyDescent="0.35">
      <c r="A63" s="13"/>
      <c r="B63" s="340" t="s">
        <v>250</v>
      </c>
      <c r="C63" s="267"/>
      <c r="D63" s="329"/>
      <c r="E63" s="267"/>
      <c r="F63" s="319"/>
      <c r="G63" s="23"/>
      <c r="H63" s="23"/>
      <c r="I63" s="55"/>
      <c r="J63" s="202"/>
      <c r="K63" s="37"/>
      <c r="L63" s="205">
        <f t="shared" si="34"/>
        <v>0</v>
      </c>
      <c r="M63" s="13"/>
      <c r="N63" s="179">
        <f t="shared" si="36"/>
        <v>0</v>
      </c>
      <c r="O63" s="179">
        <f t="shared" si="36"/>
        <v>0</v>
      </c>
      <c r="P63" s="179">
        <f t="shared" si="36"/>
        <v>0</v>
      </c>
      <c r="Q63" s="395" t="str">
        <f t="shared" si="9"/>
        <v>ok</v>
      </c>
      <c r="R63" s="177"/>
      <c r="S63" s="169"/>
      <c r="T63" s="178"/>
      <c r="U63" s="177"/>
      <c r="V63" s="169"/>
      <c r="W63" s="178"/>
      <c r="X63" s="177"/>
      <c r="Y63" s="169"/>
      <c r="Z63" s="178"/>
      <c r="AA63" s="177"/>
      <c r="AB63" s="169"/>
      <c r="AC63" s="178"/>
      <c r="AD63" s="177"/>
      <c r="AE63" s="169"/>
      <c r="AF63" s="178"/>
      <c r="AG63" s="177"/>
      <c r="AH63" s="169"/>
      <c r="AI63" s="178"/>
      <c r="AJ63" s="177"/>
      <c r="AK63" s="169"/>
      <c r="AL63" s="178"/>
      <c r="AM63" s="177"/>
      <c r="AN63" s="169"/>
      <c r="AO63" s="178"/>
      <c r="AP63" s="177"/>
      <c r="AQ63" s="169"/>
      <c r="AR63" s="178"/>
      <c r="AS63" s="177"/>
      <c r="AT63" s="169"/>
      <c r="AU63" s="178"/>
      <c r="AV63" s="177"/>
      <c r="AW63" s="169"/>
      <c r="AX63" s="178"/>
      <c r="AY63" s="177"/>
      <c r="AZ63" s="169"/>
      <c r="BA63" s="178"/>
      <c r="BB63" s="13"/>
      <c r="BC63" s="26"/>
      <c r="BD63" s="27">
        <f t="shared" si="5"/>
        <v>0</v>
      </c>
      <c r="BE63" s="13"/>
      <c r="BF63" s="26"/>
      <c r="BG63" s="27">
        <f t="shared" si="27"/>
        <v>0</v>
      </c>
      <c r="BH63" s="13"/>
      <c r="BI63" s="26">
        <f t="shared" si="35"/>
        <v>0</v>
      </c>
      <c r="BJ63" s="27">
        <f t="shared" si="28"/>
        <v>0</v>
      </c>
      <c r="BL63" s="43"/>
    </row>
    <row r="64" spans="1:64" ht="14.5" outlineLevel="1" x14ac:dyDescent="0.35">
      <c r="A64" s="13"/>
      <c r="B64" s="340" t="s">
        <v>251</v>
      </c>
      <c r="C64" s="267"/>
      <c r="D64" s="329"/>
      <c r="E64" s="267"/>
      <c r="F64" s="319"/>
      <c r="G64" s="23"/>
      <c r="H64" s="23"/>
      <c r="I64" s="55"/>
      <c r="J64" s="202"/>
      <c r="K64" s="37"/>
      <c r="L64" s="205">
        <f t="shared" si="34"/>
        <v>0</v>
      </c>
      <c r="M64" s="13"/>
      <c r="N64" s="179">
        <f t="shared" si="36"/>
        <v>0</v>
      </c>
      <c r="O64" s="179">
        <f t="shared" si="36"/>
        <v>0</v>
      </c>
      <c r="P64" s="179">
        <f t="shared" si="36"/>
        <v>0</v>
      </c>
      <c r="Q64" s="395" t="str">
        <f t="shared" si="9"/>
        <v>ok</v>
      </c>
      <c r="R64" s="177"/>
      <c r="S64" s="169"/>
      <c r="T64" s="178"/>
      <c r="U64" s="177"/>
      <c r="V64" s="169"/>
      <c r="W64" s="178"/>
      <c r="X64" s="177"/>
      <c r="Y64" s="169"/>
      <c r="Z64" s="178"/>
      <c r="AA64" s="177"/>
      <c r="AB64" s="169"/>
      <c r="AC64" s="178"/>
      <c r="AD64" s="177"/>
      <c r="AE64" s="169"/>
      <c r="AF64" s="178"/>
      <c r="AG64" s="177"/>
      <c r="AH64" s="169"/>
      <c r="AI64" s="178"/>
      <c r="AJ64" s="177"/>
      <c r="AK64" s="169"/>
      <c r="AL64" s="178"/>
      <c r="AM64" s="177"/>
      <c r="AN64" s="169"/>
      <c r="AO64" s="178"/>
      <c r="AP64" s="177"/>
      <c r="AQ64" s="169"/>
      <c r="AR64" s="178"/>
      <c r="AS64" s="177"/>
      <c r="AT64" s="169"/>
      <c r="AU64" s="178"/>
      <c r="AV64" s="177"/>
      <c r="AW64" s="169"/>
      <c r="AX64" s="178"/>
      <c r="AY64" s="177"/>
      <c r="AZ64" s="169"/>
      <c r="BA64" s="178"/>
      <c r="BB64" s="13"/>
      <c r="BC64" s="26"/>
      <c r="BD64" s="27">
        <f t="shared" si="5"/>
        <v>0</v>
      </c>
      <c r="BE64" s="13"/>
      <c r="BF64" s="26"/>
      <c r="BG64" s="27">
        <f t="shared" si="27"/>
        <v>0</v>
      </c>
      <c r="BH64" s="13"/>
      <c r="BI64" s="26">
        <f t="shared" si="35"/>
        <v>0</v>
      </c>
      <c r="BJ64" s="27">
        <f t="shared" si="28"/>
        <v>0</v>
      </c>
      <c r="BL64" s="43"/>
    </row>
    <row r="65" spans="1:64" ht="14.5" outlineLevel="1" x14ac:dyDescent="0.35">
      <c r="A65" s="13"/>
      <c r="B65" s="340" t="s">
        <v>252</v>
      </c>
      <c r="C65" s="267"/>
      <c r="D65" s="329"/>
      <c r="E65" s="267"/>
      <c r="F65" s="319"/>
      <c r="G65" s="23"/>
      <c r="H65" s="23"/>
      <c r="I65" s="55"/>
      <c r="J65" s="202"/>
      <c r="K65" s="37"/>
      <c r="L65" s="205">
        <f t="shared" si="34"/>
        <v>0</v>
      </c>
      <c r="M65" s="13"/>
      <c r="N65" s="179">
        <f t="shared" si="36"/>
        <v>0</v>
      </c>
      <c r="O65" s="179">
        <f t="shared" si="36"/>
        <v>0</v>
      </c>
      <c r="P65" s="179">
        <f t="shared" si="36"/>
        <v>0</v>
      </c>
      <c r="Q65" s="395" t="str">
        <f t="shared" si="9"/>
        <v>ok</v>
      </c>
      <c r="R65" s="177"/>
      <c r="S65" s="169"/>
      <c r="T65" s="178"/>
      <c r="U65" s="177"/>
      <c r="V65" s="169"/>
      <c r="W65" s="178"/>
      <c r="X65" s="177"/>
      <c r="Y65" s="169"/>
      <c r="Z65" s="178"/>
      <c r="AA65" s="177"/>
      <c r="AB65" s="169"/>
      <c r="AC65" s="178"/>
      <c r="AD65" s="177"/>
      <c r="AE65" s="169"/>
      <c r="AF65" s="178"/>
      <c r="AG65" s="177"/>
      <c r="AH65" s="169"/>
      <c r="AI65" s="178"/>
      <c r="AJ65" s="177"/>
      <c r="AK65" s="169"/>
      <c r="AL65" s="178"/>
      <c r="AM65" s="177"/>
      <c r="AN65" s="169"/>
      <c r="AO65" s="178"/>
      <c r="AP65" s="177"/>
      <c r="AQ65" s="169"/>
      <c r="AR65" s="178"/>
      <c r="AS65" s="177"/>
      <c r="AT65" s="169"/>
      <c r="AU65" s="178"/>
      <c r="AV65" s="177"/>
      <c r="AW65" s="169"/>
      <c r="AX65" s="178"/>
      <c r="AY65" s="177"/>
      <c r="AZ65" s="169"/>
      <c r="BA65" s="178"/>
      <c r="BB65" s="13"/>
      <c r="BC65" s="26"/>
      <c r="BD65" s="27">
        <f t="shared" si="5"/>
        <v>0</v>
      </c>
      <c r="BE65" s="13"/>
      <c r="BF65" s="26"/>
      <c r="BG65" s="27">
        <f t="shared" si="27"/>
        <v>0</v>
      </c>
      <c r="BH65" s="13"/>
      <c r="BI65" s="26">
        <f t="shared" si="35"/>
        <v>0</v>
      </c>
      <c r="BJ65" s="27">
        <f t="shared" si="28"/>
        <v>0</v>
      </c>
      <c r="BL65" s="43"/>
    </row>
    <row r="66" spans="1:64" ht="14.5" outlineLevel="1" x14ac:dyDescent="0.35">
      <c r="A66" s="13"/>
      <c r="B66" s="340" t="s">
        <v>253</v>
      </c>
      <c r="C66" s="267"/>
      <c r="D66" s="329"/>
      <c r="E66" s="267"/>
      <c r="F66" s="319"/>
      <c r="G66" s="23"/>
      <c r="H66" s="23"/>
      <c r="I66" s="55"/>
      <c r="J66" s="202"/>
      <c r="K66" s="37"/>
      <c r="L66" s="205">
        <f t="shared" si="34"/>
        <v>0</v>
      </c>
      <c r="M66" s="13"/>
      <c r="N66" s="179">
        <f t="shared" si="36"/>
        <v>0</v>
      </c>
      <c r="O66" s="179">
        <f t="shared" si="36"/>
        <v>0</v>
      </c>
      <c r="P66" s="179">
        <f t="shared" si="36"/>
        <v>0</v>
      </c>
      <c r="Q66" s="395" t="str">
        <f t="shared" si="9"/>
        <v>ok</v>
      </c>
      <c r="R66" s="177"/>
      <c r="S66" s="169"/>
      <c r="T66" s="178"/>
      <c r="U66" s="177"/>
      <c r="V66" s="169"/>
      <c r="W66" s="178"/>
      <c r="X66" s="177"/>
      <c r="Y66" s="169"/>
      <c r="Z66" s="178"/>
      <c r="AA66" s="177"/>
      <c r="AB66" s="169"/>
      <c r="AC66" s="178"/>
      <c r="AD66" s="177"/>
      <c r="AE66" s="169"/>
      <c r="AF66" s="178"/>
      <c r="AG66" s="177"/>
      <c r="AH66" s="169"/>
      <c r="AI66" s="178"/>
      <c r="AJ66" s="177"/>
      <c r="AK66" s="169"/>
      <c r="AL66" s="178"/>
      <c r="AM66" s="177"/>
      <c r="AN66" s="169"/>
      <c r="AO66" s="178"/>
      <c r="AP66" s="177"/>
      <c r="AQ66" s="169"/>
      <c r="AR66" s="178"/>
      <c r="AS66" s="177"/>
      <c r="AT66" s="169"/>
      <c r="AU66" s="178"/>
      <c r="AV66" s="177"/>
      <c r="AW66" s="169"/>
      <c r="AX66" s="178"/>
      <c r="AY66" s="177"/>
      <c r="AZ66" s="169"/>
      <c r="BA66" s="178"/>
      <c r="BB66" s="13"/>
      <c r="BC66" s="26"/>
      <c r="BD66" s="27">
        <f t="shared" si="5"/>
        <v>0</v>
      </c>
      <c r="BE66" s="13"/>
      <c r="BF66" s="26"/>
      <c r="BG66" s="27">
        <f t="shared" si="27"/>
        <v>0</v>
      </c>
      <c r="BH66" s="13"/>
      <c r="BI66" s="26">
        <f t="shared" si="35"/>
        <v>0</v>
      </c>
      <c r="BJ66" s="27">
        <f t="shared" si="28"/>
        <v>0</v>
      </c>
      <c r="BL66" s="43"/>
    </row>
    <row r="67" spans="1:64" ht="14.5" outlineLevel="1" x14ac:dyDescent="0.35">
      <c r="A67" s="13"/>
      <c r="B67" s="340" t="s">
        <v>254</v>
      </c>
      <c r="C67" s="267"/>
      <c r="D67" s="329"/>
      <c r="E67" s="267"/>
      <c r="F67" s="319"/>
      <c r="G67" s="23"/>
      <c r="H67" s="23"/>
      <c r="I67" s="55"/>
      <c r="J67" s="202"/>
      <c r="K67" s="37"/>
      <c r="L67" s="205">
        <f t="shared" si="34"/>
        <v>0</v>
      </c>
      <c r="M67" s="13"/>
      <c r="N67" s="179">
        <f t="shared" si="36"/>
        <v>0</v>
      </c>
      <c r="O67" s="179">
        <f t="shared" si="36"/>
        <v>0</v>
      </c>
      <c r="P67" s="179">
        <f t="shared" si="36"/>
        <v>0</v>
      </c>
      <c r="Q67" s="395" t="str">
        <f t="shared" si="9"/>
        <v>ok</v>
      </c>
      <c r="R67" s="177"/>
      <c r="S67" s="169"/>
      <c r="T67" s="178"/>
      <c r="U67" s="177"/>
      <c r="V67" s="169"/>
      <c r="W67" s="178"/>
      <c r="X67" s="177"/>
      <c r="Y67" s="169"/>
      <c r="Z67" s="178"/>
      <c r="AA67" s="177"/>
      <c r="AB67" s="169"/>
      <c r="AC67" s="178"/>
      <c r="AD67" s="177"/>
      <c r="AE67" s="169"/>
      <c r="AF67" s="178"/>
      <c r="AG67" s="177"/>
      <c r="AH67" s="169"/>
      <c r="AI67" s="178"/>
      <c r="AJ67" s="177"/>
      <c r="AK67" s="169"/>
      <c r="AL67" s="178"/>
      <c r="AM67" s="177"/>
      <c r="AN67" s="169"/>
      <c r="AO67" s="178"/>
      <c r="AP67" s="177"/>
      <c r="AQ67" s="169"/>
      <c r="AR67" s="178"/>
      <c r="AS67" s="177"/>
      <c r="AT67" s="169"/>
      <c r="AU67" s="178"/>
      <c r="AV67" s="177"/>
      <c r="AW67" s="169"/>
      <c r="AX67" s="178"/>
      <c r="AY67" s="177"/>
      <c r="AZ67" s="169"/>
      <c r="BA67" s="178"/>
      <c r="BB67" s="13"/>
      <c r="BC67" s="26"/>
      <c r="BD67" s="27">
        <f t="shared" si="5"/>
        <v>0</v>
      </c>
      <c r="BE67" s="13"/>
      <c r="BF67" s="26"/>
      <c r="BG67" s="27">
        <f t="shared" si="27"/>
        <v>0</v>
      </c>
      <c r="BH67" s="13"/>
      <c r="BI67" s="26">
        <f t="shared" si="35"/>
        <v>0</v>
      </c>
      <c r="BJ67" s="27">
        <f t="shared" si="28"/>
        <v>0</v>
      </c>
      <c r="BL67" s="43"/>
    </row>
    <row r="68" spans="1:64" ht="14.5" outlineLevel="1" x14ac:dyDescent="0.35">
      <c r="A68" s="13"/>
      <c r="B68" s="340" t="s">
        <v>255</v>
      </c>
      <c r="C68" s="267"/>
      <c r="D68" s="329"/>
      <c r="E68" s="267"/>
      <c r="F68" s="319"/>
      <c r="G68" s="23"/>
      <c r="H68" s="23"/>
      <c r="I68" s="55"/>
      <c r="J68" s="202"/>
      <c r="K68" s="37"/>
      <c r="L68" s="205">
        <f t="shared" si="34"/>
        <v>0</v>
      </c>
      <c r="M68" s="13"/>
      <c r="N68" s="179">
        <f t="shared" si="36"/>
        <v>0</v>
      </c>
      <c r="O68" s="179">
        <f t="shared" si="36"/>
        <v>0</v>
      </c>
      <c r="P68" s="179">
        <f t="shared" si="36"/>
        <v>0</v>
      </c>
      <c r="Q68" s="395" t="str">
        <f t="shared" si="9"/>
        <v>ok</v>
      </c>
      <c r="R68" s="177"/>
      <c r="S68" s="169"/>
      <c r="T68" s="178"/>
      <c r="U68" s="177"/>
      <c r="V68" s="169"/>
      <c r="W68" s="178"/>
      <c r="X68" s="177"/>
      <c r="Y68" s="169"/>
      <c r="Z68" s="178"/>
      <c r="AA68" s="177"/>
      <c r="AB68" s="169"/>
      <c r="AC68" s="178"/>
      <c r="AD68" s="177"/>
      <c r="AE68" s="169"/>
      <c r="AF68" s="178"/>
      <c r="AG68" s="177"/>
      <c r="AH68" s="169"/>
      <c r="AI68" s="178"/>
      <c r="AJ68" s="177"/>
      <c r="AK68" s="169"/>
      <c r="AL68" s="178"/>
      <c r="AM68" s="177"/>
      <c r="AN68" s="169"/>
      <c r="AO68" s="178"/>
      <c r="AP68" s="177"/>
      <c r="AQ68" s="169"/>
      <c r="AR68" s="178"/>
      <c r="AS68" s="177"/>
      <c r="AT68" s="169"/>
      <c r="AU68" s="178"/>
      <c r="AV68" s="177"/>
      <c r="AW68" s="169"/>
      <c r="AX68" s="178"/>
      <c r="AY68" s="177"/>
      <c r="AZ68" s="169"/>
      <c r="BA68" s="178"/>
      <c r="BB68" s="13"/>
      <c r="BC68" s="26"/>
      <c r="BD68" s="27">
        <f t="shared" si="5"/>
        <v>0</v>
      </c>
      <c r="BE68" s="13"/>
      <c r="BF68" s="26"/>
      <c r="BG68" s="27">
        <f t="shared" si="27"/>
        <v>0</v>
      </c>
      <c r="BH68" s="13"/>
      <c r="BI68" s="26">
        <f t="shared" si="35"/>
        <v>0</v>
      </c>
      <c r="BJ68" s="27">
        <f t="shared" si="28"/>
        <v>0</v>
      </c>
      <c r="BL68" s="43"/>
    </row>
    <row r="69" spans="1:64" outlineLevel="1" thickBot="1" x14ac:dyDescent="0.4">
      <c r="A69" s="13"/>
      <c r="B69" s="340" t="s">
        <v>256</v>
      </c>
      <c r="C69" s="328"/>
      <c r="D69" s="329"/>
      <c r="E69" s="328"/>
      <c r="F69" s="326"/>
      <c r="G69" s="303"/>
      <c r="H69" s="303"/>
      <c r="I69" s="308"/>
      <c r="J69" s="345"/>
      <c r="K69" s="312"/>
      <c r="L69" s="205">
        <f t="shared" si="34"/>
        <v>0</v>
      </c>
      <c r="M69" s="13"/>
      <c r="N69" s="179">
        <f t="shared" si="36"/>
        <v>0</v>
      </c>
      <c r="O69" s="179">
        <f t="shared" si="36"/>
        <v>0</v>
      </c>
      <c r="P69" s="179">
        <f t="shared" si="36"/>
        <v>0</v>
      </c>
      <c r="Q69" s="395" t="str">
        <f t="shared" si="9"/>
        <v>ok</v>
      </c>
      <c r="R69" s="177"/>
      <c r="S69" s="169"/>
      <c r="T69" s="178"/>
      <c r="U69" s="177"/>
      <c r="V69" s="169"/>
      <c r="W69" s="178"/>
      <c r="X69" s="177"/>
      <c r="Y69" s="169"/>
      <c r="Z69" s="178"/>
      <c r="AA69" s="177"/>
      <c r="AB69" s="169"/>
      <c r="AC69" s="178"/>
      <c r="AD69" s="177"/>
      <c r="AE69" s="169"/>
      <c r="AF69" s="178"/>
      <c r="AG69" s="177"/>
      <c r="AH69" s="169"/>
      <c r="AI69" s="178"/>
      <c r="AJ69" s="177"/>
      <c r="AK69" s="169"/>
      <c r="AL69" s="178"/>
      <c r="AM69" s="177"/>
      <c r="AN69" s="169"/>
      <c r="AO69" s="178"/>
      <c r="AP69" s="177"/>
      <c r="AQ69" s="169"/>
      <c r="AR69" s="178"/>
      <c r="AS69" s="177"/>
      <c r="AT69" s="169"/>
      <c r="AU69" s="178"/>
      <c r="AV69" s="177"/>
      <c r="AW69" s="169"/>
      <c r="AX69" s="178"/>
      <c r="AY69" s="177"/>
      <c r="AZ69" s="169"/>
      <c r="BA69" s="178"/>
      <c r="BB69" s="13"/>
      <c r="BC69" s="26"/>
      <c r="BD69" s="27">
        <f t="shared" si="5"/>
        <v>0</v>
      </c>
      <c r="BE69" s="13"/>
      <c r="BF69" s="26"/>
      <c r="BG69" s="27">
        <f t="shared" si="27"/>
        <v>0</v>
      </c>
      <c r="BH69" s="13"/>
      <c r="BI69" s="26">
        <f t="shared" si="35"/>
        <v>0</v>
      </c>
      <c r="BJ69" s="27">
        <f t="shared" si="28"/>
        <v>0</v>
      </c>
      <c r="BL69" s="43"/>
    </row>
    <row r="70" spans="1:64" thickBot="1" x14ac:dyDescent="0.4">
      <c r="A70" s="13"/>
      <c r="B70" s="396" t="s">
        <v>310</v>
      </c>
      <c r="C70" s="397"/>
      <c r="D70" s="397"/>
      <c r="E70" s="397"/>
      <c r="F70" s="397"/>
      <c r="G70" s="397"/>
      <c r="H70" s="397"/>
      <c r="I70" s="397"/>
      <c r="J70" s="397"/>
      <c r="K70" s="397"/>
      <c r="L70" s="347">
        <f>SUM(L71:L80)</f>
        <v>29700000</v>
      </c>
      <c r="M70" s="13"/>
      <c r="N70" s="347">
        <f t="shared" ref="N70:P70" si="37">SUM(N71:N80)</f>
        <v>9900000</v>
      </c>
      <c r="O70" s="347">
        <f t="shared" si="37"/>
        <v>9900000</v>
      </c>
      <c r="P70" s="347">
        <f t="shared" si="37"/>
        <v>9900000</v>
      </c>
      <c r="Q70" s="395" t="str">
        <f t="shared" si="9"/>
        <v>ok</v>
      </c>
      <c r="R70" s="195">
        <f>SUM(R71:R73)</f>
        <v>0</v>
      </c>
      <c r="S70" s="167">
        <f t="shared" ref="S70:BA70" si="38">SUM(S71:S80)</f>
        <v>0</v>
      </c>
      <c r="T70" s="196">
        <f t="shared" si="38"/>
        <v>0</v>
      </c>
      <c r="U70" s="195">
        <f t="shared" si="38"/>
        <v>0</v>
      </c>
      <c r="V70" s="167">
        <f t="shared" si="38"/>
        <v>0</v>
      </c>
      <c r="W70" s="196">
        <f t="shared" si="38"/>
        <v>0</v>
      </c>
      <c r="X70" s="195">
        <f t="shared" si="38"/>
        <v>0</v>
      </c>
      <c r="Y70" s="167">
        <f t="shared" si="38"/>
        <v>0</v>
      </c>
      <c r="Z70" s="196">
        <f t="shared" si="38"/>
        <v>0</v>
      </c>
      <c r="AA70" s="195">
        <f t="shared" si="38"/>
        <v>0</v>
      </c>
      <c r="AB70" s="167">
        <f t="shared" si="38"/>
        <v>0</v>
      </c>
      <c r="AC70" s="196">
        <f t="shared" si="38"/>
        <v>0</v>
      </c>
      <c r="AD70" s="195">
        <f t="shared" si="38"/>
        <v>0</v>
      </c>
      <c r="AE70" s="167">
        <f t="shared" si="38"/>
        <v>0</v>
      </c>
      <c r="AF70" s="196">
        <f t="shared" si="38"/>
        <v>0</v>
      </c>
      <c r="AG70" s="195">
        <f t="shared" si="38"/>
        <v>0</v>
      </c>
      <c r="AH70" s="167">
        <f t="shared" si="38"/>
        <v>0</v>
      </c>
      <c r="AI70" s="196">
        <f t="shared" si="38"/>
        <v>0</v>
      </c>
      <c r="AJ70" s="195">
        <f t="shared" si="38"/>
        <v>0</v>
      </c>
      <c r="AK70" s="167">
        <f t="shared" si="38"/>
        <v>0</v>
      </c>
      <c r="AL70" s="196">
        <f t="shared" si="38"/>
        <v>0</v>
      </c>
      <c r="AM70" s="195">
        <f t="shared" si="38"/>
        <v>0</v>
      </c>
      <c r="AN70" s="167">
        <f t="shared" si="38"/>
        <v>0</v>
      </c>
      <c r="AO70" s="196">
        <f t="shared" si="38"/>
        <v>0</v>
      </c>
      <c r="AP70" s="195">
        <f t="shared" si="38"/>
        <v>0</v>
      </c>
      <c r="AQ70" s="167">
        <f t="shared" si="38"/>
        <v>0</v>
      </c>
      <c r="AR70" s="196">
        <f t="shared" si="38"/>
        <v>0</v>
      </c>
      <c r="AS70" s="195">
        <f t="shared" si="38"/>
        <v>0</v>
      </c>
      <c r="AT70" s="167">
        <f t="shared" si="38"/>
        <v>0</v>
      </c>
      <c r="AU70" s="196">
        <f t="shared" si="38"/>
        <v>0</v>
      </c>
      <c r="AV70" s="195">
        <f t="shared" si="38"/>
        <v>0</v>
      </c>
      <c r="AW70" s="167">
        <f t="shared" si="38"/>
        <v>0</v>
      </c>
      <c r="AX70" s="196">
        <f t="shared" si="38"/>
        <v>0</v>
      </c>
      <c r="AY70" s="195">
        <f t="shared" si="38"/>
        <v>0</v>
      </c>
      <c r="AZ70" s="167">
        <f t="shared" si="38"/>
        <v>0</v>
      </c>
      <c r="BA70" s="196">
        <f t="shared" si="38"/>
        <v>0</v>
      </c>
      <c r="BB70" s="13"/>
      <c r="BC70" s="28">
        <f>SUM(BC71:BC73)</f>
        <v>0</v>
      </c>
      <c r="BD70" s="29">
        <f t="shared" si="5"/>
        <v>0</v>
      </c>
      <c r="BE70" s="13"/>
      <c r="BF70" s="28">
        <f>SUM(BF71:BF80)</f>
        <v>0</v>
      </c>
      <c r="BG70" s="29">
        <f t="shared" si="27"/>
        <v>0</v>
      </c>
      <c r="BH70" s="13"/>
      <c r="BI70" s="28">
        <f>SUM(BI71:BI80)</f>
        <v>0</v>
      </c>
      <c r="BJ70" s="29">
        <f t="shared" si="28"/>
        <v>0</v>
      </c>
      <c r="BL70" s="40"/>
    </row>
    <row r="71" spans="1:64" ht="14.5" x14ac:dyDescent="0.35">
      <c r="A71" s="13"/>
      <c r="B71" s="340" t="s">
        <v>257</v>
      </c>
      <c r="C71" s="329" t="s">
        <v>8</v>
      </c>
      <c r="D71" s="329" t="s">
        <v>189</v>
      </c>
      <c r="E71" s="329" t="s">
        <v>70</v>
      </c>
      <c r="F71" s="325">
        <v>1</v>
      </c>
      <c r="G71" s="302" t="s">
        <v>67</v>
      </c>
      <c r="H71" s="302">
        <v>36</v>
      </c>
      <c r="I71" s="330" t="s">
        <v>68</v>
      </c>
      <c r="J71" s="346">
        <v>0.3</v>
      </c>
      <c r="K71" s="204">
        <v>1500000</v>
      </c>
      <c r="L71" s="205">
        <f t="shared" ref="L71:L80" si="39">F71*H71*J71*K71</f>
        <v>16199999.999999998</v>
      </c>
      <c r="M71" s="13"/>
      <c r="N71" s="179">
        <f>$L71/3</f>
        <v>5399999.9999999991</v>
      </c>
      <c r="O71" s="179">
        <f>$L71/3</f>
        <v>5399999.9999999991</v>
      </c>
      <c r="P71" s="179">
        <f>$L71/3</f>
        <v>5399999.9999999991</v>
      </c>
      <c r="Q71" s="395" t="str">
        <f t="shared" si="9"/>
        <v>ok</v>
      </c>
      <c r="R71" s="177"/>
      <c r="S71" s="169"/>
      <c r="T71" s="178"/>
      <c r="U71" s="177"/>
      <c r="V71" s="169"/>
      <c r="W71" s="178"/>
      <c r="X71" s="177"/>
      <c r="Y71" s="169"/>
      <c r="Z71" s="178"/>
      <c r="AA71" s="177"/>
      <c r="AB71" s="169"/>
      <c r="AC71" s="178"/>
      <c r="AD71" s="177"/>
      <c r="AE71" s="169"/>
      <c r="AF71" s="178"/>
      <c r="AG71" s="177"/>
      <c r="AH71" s="169"/>
      <c r="AI71" s="178"/>
      <c r="AJ71" s="177"/>
      <c r="AK71" s="169"/>
      <c r="AL71" s="178"/>
      <c r="AM71" s="177"/>
      <c r="AN71" s="169"/>
      <c r="AO71" s="178"/>
      <c r="AP71" s="177"/>
      <c r="AQ71" s="169"/>
      <c r="AR71" s="178"/>
      <c r="AS71" s="177"/>
      <c r="AT71" s="169"/>
      <c r="AU71" s="178"/>
      <c r="AV71" s="177"/>
      <c r="AW71" s="169"/>
      <c r="AX71" s="178"/>
      <c r="AY71" s="177"/>
      <c r="AZ71" s="169"/>
      <c r="BA71" s="178"/>
      <c r="BB71" s="13"/>
      <c r="BC71" s="26"/>
      <c r="BD71" s="27">
        <f t="shared" si="5"/>
        <v>0</v>
      </c>
      <c r="BE71" s="13"/>
      <c r="BF71" s="26"/>
      <c r="BG71" s="27">
        <f t="shared" si="27"/>
        <v>0</v>
      </c>
      <c r="BH71" s="13"/>
      <c r="BI71" s="26">
        <f t="shared" ref="BI71:BI80" si="40">BC71+BF71</f>
        <v>0</v>
      </c>
      <c r="BJ71" s="27">
        <f t="shared" si="28"/>
        <v>0</v>
      </c>
      <c r="BL71" s="152"/>
    </row>
    <row r="72" spans="1:64" ht="14.5" x14ac:dyDescent="0.35">
      <c r="A72" s="13"/>
      <c r="B72" s="340" t="s">
        <v>258</v>
      </c>
      <c r="C72" s="329" t="s">
        <v>8</v>
      </c>
      <c r="D72" s="329" t="s">
        <v>189</v>
      </c>
      <c r="E72" s="329" t="s">
        <v>71</v>
      </c>
      <c r="F72" s="325">
        <v>1</v>
      </c>
      <c r="G72" s="302" t="s">
        <v>67</v>
      </c>
      <c r="H72" s="302">
        <v>36</v>
      </c>
      <c r="I72" s="330" t="s">
        <v>68</v>
      </c>
      <c r="J72" s="346">
        <v>0.25</v>
      </c>
      <c r="K72" s="204">
        <v>1500000</v>
      </c>
      <c r="L72" s="205">
        <f t="shared" si="39"/>
        <v>13500000</v>
      </c>
      <c r="M72" s="13"/>
      <c r="N72" s="179">
        <f t="shared" ref="N72:P80" si="41">$L72/3</f>
        <v>4500000</v>
      </c>
      <c r="O72" s="179">
        <f t="shared" si="41"/>
        <v>4500000</v>
      </c>
      <c r="P72" s="179">
        <f t="shared" si="41"/>
        <v>4500000</v>
      </c>
      <c r="Q72" s="395" t="str">
        <f t="shared" si="9"/>
        <v>ok</v>
      </c>
      <c r="R72" s="177"/>
      <c r="S72" s="169"/>
      <c r="T72" s="178"/>
      <c r="U72" s="177"/>
      <c r="V72" s="169"/>
      <c r="W72" s="178"/>
      <c r="X72" s="177"/>
      <c r="Y72" s="169"/>
      <c r="Z72" s="178"/>
      <c r="AA72" s="177"/>
      <c r="AB72" s="169"/>
      <c r="AC72" s="178"/>
      <c r="AD72" s="177"/>
      <c r="AE72" s="169"/>
      <c r="AF72" s="178"/>
      <c r="AG72" s="177"/>
      <c r="AH72" s="169"/>
      <c r="AI72" s="178"/>
      <c r="AJ72" s="177"/>
      <c r="AK72" s="169"/>
      <c r="AL72" s="178"/>
      <c r="AM72" s="177"/>
      <c r="AN72" s="169"/>
      <c r="AO72" s="178"/>
      <c r="AP72" s="177"/>
      <c r="AQ72" s="169"/>
      <c r="AR72" s="178"/>
      <c r="AS72" s="177"/>
      <c r="AT72" s="169"/>
      <c r="AU72" s="178"/>
      <c r="AV72" s="177"/>
      <c r="AW72" s="169"/>
      <c r="AX72" s="178"/>
      <c r="AY72" s="177"/>
      <c r="AZ72" s="169"/>
      <c r="BA72" s="178"/>
      <c r="BB72" s="13"/>
      <c r="BC72" s="26"/>
      <c r="BD72" s="27">
        <f t="shared" si="5"/>
        <v>0</v>
      </c>
      <c r="BE72" s="13"/>
      <c r="BF72" s="26"/>
      <c r="BG72" s="27">
        <f t="shared" si="27"/>
        <v>0</v>
      </c>
      <c r="BH72" s="13"/>
      <c r="BI72" s="26">
        <f t="shared" si="40"/>
        <v>0</v>
      </c>
      <c r="BJ72" s="27">
        <f t="shared" si="28"/>
        <v>0</v>
      </c>
      <c r="BL72" s="152"/>
    </row>
    <row r="73" spans="1:64" ht="14.5" outlineLevel="1" x14ac:dyDescent="0.35">
      <c r="A73" s="13"/>
      <c r="B73" s="340" t="s">
        <v>259</v>
      </c>
      <c r="C73" s="267"/>
      <c r="D73" s="329"/>
      <c r="E73" s="267"/>
      <c r="F73" s="319"/>
      <c r="G73" s="23"/>
      <c r="H73" s="23"/>
      <c r="I73" s="55"/>
      <c r="J73" s="200"/>
      <c r="K73" s="24"/>
      <c r="L73" s="205">
        <f t="shared" si="39"/>
        <v>0</v>
      </c>
      <c r="M73" s="13"/>
      <c r="N73" s="179">
        <f t="shared" si="41"/>
        <v>0</v>
      </c>
      <c r="O73" s="179">
        <f t="shared" si="41"/>
        <v>0</v>
      </c>
      <c r="P73" s="179">
        <f t="shared" si="41"/>
        <v>0</v>
      </c>
      <c r="Q73" s="395" t="str">
        <f t="shared" si="9"/>
        <v>ok</v>
      </c>
      <c r="R73" s="177"/>
      <c r="S73" s="169"/>
      <c r="T73" s="178"/>
      <c r="U73" s="177"/>
      <c r="V73" s="169"/>
      <c r="W73" s="178"/>
      <c r="X73" s="177"/>
      <c r="Y73" s="169"/>
      <c r="Z73" s="178"/>
      <c r="AA73" s="177"/>
      <c r="AB73" s="169"/>
      <c r="AC73" s="178"/>
      <c r="AD73" s="177"/>
      <c r="AE73" s="169"/>
      <c r="AF73" s="178"/>
      <c r="AG73" s="177"/>
      <c r="AH73" s="169"/>
      <c r="AI73" s="178"/>
      <c r="AJ73" s="177"/>
      <c r="AK73" s="169"/>
      <c r="AL73" s="178"/>
      <c r="AM73" s="177"/>
      <c r="AN73" s="169"/>
      <c r="AO73" s="178"/>
      <c r="AP73" s="177"/>
      <c r="AQ73" s="169"/>
      <c r="AR73" s="178"/>
      <c r="AS73" s="177"/>
      <c r="AT73" s="169"/>
      <c r="AU73" s="178"/>
      <c r="AV73" s="177"/>
      <c r="AW73" s="169"/>
      <c r="AX73" s="178"/>
      <c r="AY73" s="177"/>
      <c r="AZ73" s="169"/>
      <c r="BA73" s="178"/>
      <c r="BB73" s="13"/>
      <c r="BC73" s="26"/>
      <c r="BD73" s="27">
        <f t="shared" si="5"/>
        <v>0</v>
      </c>
      <c r="BE73" s="13"/>
      <c r="BF73" s="26"/>
      <c r="BG73" s="27">
        <f t="shared" si="27"/>
        <v>0</v>
      </c>
      <c r="BH73" s="13"/>
      <c r="BI73" s="26">
        <f t="shared" si="40"/>
        <v>0</v>
      </c>
      <c r="BJ73" s="27">
        <f t="shared" si="28"/>
        <v>0</v>
      </c>
      <c r="BL73" s="43"/>
    </row>
    <row r="74" spans="1:64" ht="14.5" outlineLevel="1" x14ac:dyDescent="0.35">
      <c r="A74" s="13"/>
      <c r="B74" s="340" t="s">
        <v>260</v>
      </c>
      <c r="C74" s="267"/>
      <c r="D74" s="329"/>
      <c r="E74" s="327"/>
      <c r="F74" s="323"/>
      <c r="G74" s="23"/>
      <c r="H74" s="30"/>
      <c r="I74" s="55"/>
      <c r="J74" s="201"/>
      <c r="K74" s="31"/>
      <c r="L74" s="205">
        <f t="shared" si="39"/>
        <v>0</v>
      </c>
      <c r="M74" s="38"/>
      <c r="N74" s="179">
        <f t="shared" si="41"/>
        <v>0</v>
      </c>
      <c r="O74" s="179">
        <f t="shared" si="41"/>
        <v>0</v>
      </c>
      <c r="P74" s="179">
        <f t="shared" si="41"/>
        <v>0</v>
      </c>
      <c r="Q74" s="395" t="str">
        <f t="shared" si="9"/>
        <v>ok</v>
      </c>
      <c r="R74" s="179"/>
      <c r="S74" s="169"/>
      <c r="T74" s="178"/>
      <c r="U74" s="179"/>
      <c r="V74" s="169"/>
      <c r="W74" s="178"/>
      <c r="X74" s="179"/>
      <c r="Y74" s="169"/>
      <c r="Z74" s="178"/>
      <c r="AA74" s="179"/>
      <c r="AB74" s="169"/>
      <c r="AC74" s="178"/>
      <c r="AD74" s="179"/>
      <c r="AE74" s="169"/>
      <c r="AF74" s="178"/>
      <c r="AG74" s="179"/>
      <c r="AH74" s="169"/>
      <c r="AI74" s="178"/>
      <c r="AJ74" s="179"/>
      <c r="AK74" s="169"/>
      <c r="AL74" s="178"/>
      <c r="AM74" s="179"/>
      <c r="AN74" s="169"/>
      <c r="AO74" s="178"/>
      <c r="AP74" s="179"/>
      <c r="AQ74" s="169"/>
      <c r="AR74" s="178"/>
      <c r="AS74" s="179"/>
      <c r="AT74" s="169"/>
      <c r="AU74" s="178"/>
      <c r="AV74" s="179"/>
      <c r="AW74" s="169"/>
      <c r="AX74" s="178"/>
      <c r="AY74" s="179"/>
      <c r="AZ74" s="169"/>
      <c r="BA74" s="178"/>
      <c r="BB74" s="13"/>
      <c r="BC74" s="26"/>
      <c r="BD74" s="27">
        <f t="shared" si="5"/>
        <v>0</v>
      </c>
      <c r="BE74" s="13"/>
      <c r="BF74" s="26"/>
      <c r="BG74" s="27">
        <f t="shared" si="27"/>
        <v>0</v>
      </c>
      <c r="BH74" s="13"/>
      <c r="BI74" s="26">
        <f t="shared" si="40"/>
        <v>0</v>
      </c>
      <c r="BJ74" s="27">
        <f t="shared" si="28"/>
        <v>0</v>
      </c>
      <c r="BL74" s="41"/>
    </row>
    <row r="75" spans="1:64" ht="14.5" outlineLevel="1" x14ac:dyDescent="0.35">
      <c r="A75" s="13"/>
      <c r="B75" s="340" t="s">
        <v>261</v>
      </c>
      <c r="C75" s="267"/>
      <c r="D75" s="329"/>
      <c r="E75" s="327"/>
      <c r="F75" s="323"/>
      <c r="G75" s="23"/>
      <c r="H75" s="30"/>
      <c r="I75" s="55"/>
      <c r="J75" s="201"/>
      <c r="K75" s="31"/>
      <c r="L75" s="205">
        <f t="shared" si="39"/>
        <v>0</v>
      </c>
      <c r="M75" s="153"/>
      <c r="N75" s="179">
        <f t="shared" si="41"/>
        <v>0</v>
      </c>
      <c r="O75" s="179">
        <f t="shared" si="41"/>
        <v>0</v>
      </c>
      <c r="P75" s="179">
        <f t="shared" si="41"/>
        <v>0</v>
      </c>
      <c r="Q75" s="395" t="str">
        <f t="shared" si="9"/>
        <v>ok</v>
      </c>
      <c r="R75" s="179"/>
      <c r="S75" s="169"/>
      <c r="T75" s="178"/>
      <c r="U75" s="179"/>
      <c r="V75" s="169"/>
      <c r="W75" s="178"/>
      <c r="X75" s="179"/>
      <c r="Y75" s="169"/>
      <c r="Z75" s="178"/>
      <c r="AA75" s="179"/>
      <c r="AB75" s="169"/>
      <c r="AC75" s="178"/>
      <c r="AD75" s="179"/>
      <c r="AE75" s="169"/>
      <c r="AF75" s="178"/>
      <c r="AG75" s="179"/>
      <c r="AH75" s="169"/>
      <c r="AI75" s="178"/>
      <c r="AJ75" s="179"/>
      <c r="AK75" s="169"/>
      <c r="AL75" s="178"/>
      <c r="AM75" s="179"/>
      <c r="AN75" s="169"/>
      <c r="AO75" s="178"/>
      <c r="AP75" s="179"/>
      <c r="AQ75" s="169"/>
      <c r="AR75" s="178"/>
      <c r="AS75" s="179"/>
      <c r="AT75" s="169"/>
      <c r="AU75" s="178"/>
      <c r="AV75" s="179"/>
      <c r="AW75" s="169"/>
      <c r="AX75" s="178"/>
      <c r="AY75" s="179"/>
      <c r="AZ75" s="169"/>
      <c r="BA75" s="178"/>
      <c r="BB75" s="13"/>
      <c r="BC75" s="26"/>
      <c r="BD75" s="27">
        <f t="shared" si="5"/>
        <v>0</v>
      </c>
      <c r="BE75" s="13"/>
      <c r="BF75" s="26"/>
      <c r="BG75" s="27">
        <f t="shared" si="27"/>
        <v>0</v>
      </c>
      <c r="BH75" s="13"/>
      <c r="BI75" s="26">
        <f t="shared" si="40"/>
        <v>0</v>
      </c>
      <c r="BJ75" s="27">
        <f t="shared" si="28"/>
        <v>0</v>
      </c>
      <c r="BL75" s="42"/>
    </row>
    <row r="76" spans="1:64" ht="14.5" outlineLevel="1" x14ac:dyDescent="0.35">
      <c r="A76" s="13"/>
      <c r="B76" s="340" t="s">
        <v>262</v>
      </c>
      <c r="C76" s="267"/>
      <c r="D76" s="329"/>
      <c r="E76" s="327"/>
      <c r="F76" s="323"/>
      <c r="G76" s="23"/>
      <c r="H76" s="30"/>
      <c r="I76" s="55"/>
      <c r="J76" s="201"/>
      <c r="K76" s="31"/>
      <c r="L76" s="205">
        <f t="shared" si="39"/>
        <v>0</v>
      </c>
      <c r="M76" s="38"/>
      <c r="N76" s="179">
        <f t="shared" si="41"/>
        <v>0</v>
      </c>
      <c r="O76" s="179">
        <f t="shared" si="41"/>
        <v>0</v>
      </c>
      <c r="P76" s="179">
        <f t="shared" si="41"/>
        <v>0</v>
      </c>
      <c r="Q76" s="395" t="str">
        <f t="shared" si="9"/>
        <v>ok</v>
      </c>
      <c r="R76" s="179"/>
      <c r="S76" s="169"/>
      <c r="T76" s="178"/>
      <c r="U76" s="179"/>
      <c r="V76" s="169"/>
      <c r="W76" s="178"/>
      <c r="X76" s="179"/>
      <c r="Y76" s="169"/>
      <c r="Z76" s="178"/>
      <c r="AA76" s="179"/>
      <c r="AB76" s="169"/>
      <c r="AC76" s="178"/>
      <c r="AD76" s="179"/>
      <c r="AE76" s="169"/>
      <c r="AF76" s="178"/>
      <c r="AG76" s="179"/>
      <c r="AH76" s="169"/>
      <c r="AI76" s="178"/>
      <c r="AJ76" s="179"/>
      <c r="AK76" s="169"/>
      <c r="AL76" s="178"/>
      <c r="AM76" s="179"/>
      <c r="AN76" s="169"/>
      <c r="AO76" s="178"/>
      <c r="AP76" s="179"/>
      <c r="AQ76" s="169"/>
      <c r="AR76" s="178"/>
      <c r="AS76" s="179"/>
      <c r="AT76" s="169"/>
      <c r="AU76" s="178"/>
      <c r="AV76" s="179"/>
      <c r="AW76" s="169"/>
      <c r="AX76" s="178"/>
      <c r="AY76" s="179"/>
      <c r="AZ76" s="169"/>
      <c r="BA76" s="178"/>
      <c r="BB76" s="13"/>
      <c r="BC76" s="26"/>
      <c r="BD76" s="27">
        <f t="shared" si="5"/>
        <v>0</v>
      </c>
      <c r="BE76" s="13"/>
      <c r="BF76" s="26"/>
      <c r="BG76" s="27">
        <f t="shared" si="27"/>
        <v>0</v>
      </c>
      <c r="BH76" s="13"/>
      <c r="BI76" s="26">
        <f t="shared" si="40"/>
        <v>0</v>
      </c>
      <c r="BJ76" s="27">
        <f t="shared" si="28"/>
        <v>0</v>
      </c>
      <c r="BL76" s="41"/>
    </row>
    <row r="77" spans="1:64" ht="14.5" outlineLevel="1" x14ac:dyDescent="0.35">
      <c r="A77" s="13"/>
      <c r="B77" s="340" t="s">
        <v>263</v>
      </c>
      <c r="C77" s="267"/>
      <c r="D77" s="329"/>
      <c r="E77" s="327"/>
      <c r="F77" s="323"/>
      <c r="G77" s="23"/>
      <c r="H77" s="30"/>
      <c r="I77" s="55"/>
      <c r="J77" s="201"/>
      <c r="K77" s="31"/>
      <c r="L77" s="205">
        <f t="shared" si="39"/>
        <v>0</v>
      </c>
      <c r="M77" s="13"/>
      <c r="N77" s="179">
        <f t="shared" si="41"/>
        <v>0</v>
      </c>
      <c r="O77" s="179">
        <f t="shared" si="41"/>
        <v>0</v>
      </c>
      <c r="P77" s="179">
        <f t="shared" si="41"/>
        <v>0</v>
      </c>
      <c r="Q77" s="395" t="str">
        <f t="shared" si="9"/>
        <v>ok</v>
      </c>
      <c r="R77" s="179"/>
      <c r="S77" s="169"/>
      <c r="T77" s="178"/>
      <c r="U77" s="179"/>
      <c r="V77" s="169"/>
      <c r="W77" s="178"/>
      <c r="X77" s="179"/>
      <c r="Y77" s="169"/>
      <c r="Z77" s="178"/>
      <c r="AA77" s="179"/>
      <c r="AB77" s="169"/>
      <c r="AC77" s="178"/>
      <c r="AD77" s="179"/>
      <c r="AE77" s="169"/>
      <c r="AF77" s="178"/>
      <c r="AG77" s="179"/>
      <c r="AH77" s="169"/>
      <c r="AI77" s="178"/>
      <c r="AJ77" s="179"/>
      <c r="AK77" s="169"/>
      <c r="AL77" s="178"/>
      <c r="AM77" s="179"/>
      <c r="AN77" s="169"/>
      <c r="AO77" s="178"/>
      <c r="AP77" s="179"/>
      <c r="AQ77" s="169"/>
      <c r="AR77" s="178"/>
      <c r="AS77" s="179"/>
      <c r="AT77" s="169"/>
      <c r="AU77" s="178"/>
      <c r="AV77" s="179"/>
      <c r="AW77" s="169"/>
      <c r="AX77" s="178"/>
      <c r="AY77" s="179"/>
      <c r="AZ77" s="169"/>
      <c r="BA77" s="178"/>
      <c r="BB77" s="13"/>
      <c r="BC77" s="26"/>
      <c r="BD77" s="27">
        <f t="shared" ref="BD77:BD124" si="42">IFERROR(BC77/L77,0)</f>
        <v>0</v>
      </c>
      <c r="BE77" s="13"/>
      <c r="BF77" s="26"/>
      <c r="BG77" s="27">
        <f t="shared" si="27"/>
        <v>0</v>
      </c>
      <c r="BH77" s="13"/>
      <c r="BI77" s="26">
        <f t="shared" si="40"/>
        <v>0</v>
      </c>
      <c r="BJ77" s="27">
        <f t="shared" si="28"/>
        <v>0</v>
      </c>
      <c r="BL77" s="42"/>
    </row>
    <row r="78" spans="1:64" ht="14.5" outlineLevel="1" x14ac:dyDescent="0.35">
      <c r="A78" s="13"/>
      <c r="B78" s="340" t="s">
        <v>264</v>
      </c>
      <c r="C78" s="267"/>
      <c r="D78" s="329"/>
      <c r="E78" s="327"/>
      <c r="F78" s="323"/>
      <c r="G78" s="23"/>
      <c r="H78" s="30"/>
      <c r="I78" s="55"/>
      <c r="J78" s="201"/>
      <c r="K78" s="31"/>
      <c r="L78" s="205">
        <f t="shared" si="39"/>
        <v>0</v>
      </c>
      <c r="M78" s="13"/>
      <c r="N78" s="179">
        <f t="shared" si="41"/>
        <v>0</v>
      </c>
      <c r="O78" s="179">
        <f t="shared" si="41"/>
        <v>0</v>
      </c>
      <c r="P78" s="179">
        <f t="shared" si="41"/>
        <v>0</v>
      </c>
      <c r="Q78" s="395" t="str">
        <f t="shared" ref="Q78:Q124" si="43">IF((N78+O78+P78)=L78,"ok","Corriger la division")</f>
        <v>ok</v>
      </c>
      <c r="R78" s="179"/>
      <c r="S78" s="169"/>
      <c r="T78" s="178"/>
      <c r="U78" s="179"/>
      <c r="V78" s="169"/>
      <c r="W78" s="178"/>
      <c r="X78" s="179"/>
      <c r="Y78" s="169"/>
      <c r="Z78" s="178"/>
      <c r="AA78" s="179"/>
      <c r="AB78" s="169"/>
      <c r="AC78" s="178"/>
      <c r="AD78" s="179"/>
      <c r="AE78" s="169"/>
      <c r="AF78" s="178"/>
      <c r="AG78" s="179"/>
      <c r="AH78" s="169"/>
      <c r="AI78" s="178"/>
      <c r="AJ78" s="179"/>
      <c r="AK78" s="169"/>
      <c r="AL78" s="178"/>
      <c r="AM78" s="179"/>
      <c r="AN78" s="169"/>
      <c r="AO78" s="178"/>
      <c r="AP78" s="179"/>
      <c r="AQ78" s="169"/>
      <c r="AR78" s="178"/>
      <c r="AS78" s="179"/>
      <c r="AT78" s="169"/>
      <c r="AU78" s="178"/>
      <c r="AV78" s="179"/>
      <c r="AW78" s="169"/>
      <c r="AX78" s="178"/>
      <c r="AY78" s="179"/>
      <c r="AZ78" s="169"/>
      <c r="BA78" s="178"/>
      <c r="BB78" s="13"/>
      <c r="BC78" s="26"/>
      <c r="BD78" s="27">
        <f t="shared" si="42"/>
        <v>0</v>
      </c>
      <c r="BE78" s="13"/>
      <c r="BF78" s="26"/>
      <c r="BG78" s="27">
        <f t="shared" si="27"/>
        <v>0</v>
      </c>
      <c r="BH78" s="13"/>
      <c r="BI78" s="26">
        <f t="shared" si="40"/>
        <v>0</v>
      </c>
      <c r="BJ78" s="27">
        <f t="shared" si="28"/>
        <v>0</v>
      </c>
      <c r="BL78" s="42"/>
    </row>
    <row r="79" spans="1:64" ht="14.5" outlineLevel="1" x14ac:dyDescent="0.35">
      <c r="A79" s="13"/>
      <c r="B79" s="340" t="s">
        <v>265</v>
      </c>
      <c r="C79" s="267"/>
      <c r="D79" s="329"/>
      <c r="E79" s="327"/>
      <c r="F79" s="323"/>
      <c r="G79" s="23"/>
      <c r="H79" s="30"/>
      <c r="I79" s="55"/>
      <c r="J79" s="201"/>
      <c r="K79" s="31"/>
      <c r="L79" s="205">
        <f t="shared" si="39"/>
        <v>0</v>
      </c>
      <c r="M79" s="13"/>
      <c r="N79" s="179">
        <f t="shared" si="41"/>
        <v>0</v>
      </c>
      <c r="O79" s="179">
        <f t="shared" si="41"/>
        <v>0</v>
      </c>
      <c r="P79" s="179">
        <f t="shared" si="41"/>
        <v>0</v>
      </c>
      <c r="Q79" s="395" t="str">
        <f t="shared" si="43"/>
        <v>ok</v>
      </c>
      <c r="R79" s="179"/>
      <c r="S79" s="169"/>
      <c r="T79" s="178"/>
      <c r="U79" s="179"/>
      <c r="V79" s="169"/>
      <c r="W79" s="178"/>
      <c r="X79" s="179"/>
      <c r="Y79" s="169"/>
      <c r="Z79" s="178"/>
      <c r="AA79" s="179"/>
      <c r="AB79" s="169"/>
      <c r="AC79" s="178"/>
      <c r="AD79" s="179"/>
      <c r="AE79" s="169"/>
      <c r="AF79" s="178"/>
      <c r="AG79" s="179"/>
      <c r="AH79" s="169"/>
      <c r="AI79" s="178"/>
      <c r="AJ79" s="179"/>
      <c r="AK79" s="169"/>
      <c r="AL79" s="178"/>
      <c r="AM79" s="179"/>
      <c r="AN79" s="169"/>
      <c r="AO79" s="178"/>
      <c r="AP79" s="179"/>
      <c r="AQ79" s="169"/>
      <c r="AR79" s="178"/>
      <c r="AS79" s="179"/>
      <c r="AT79" s="169"/>
      <c r="AU79" s="178"/>
      <c r="AV79" s="179"/>
      <c r="AW79" s="169"/>
      <c r="AX79" s="178"/>
      <c r="AY79" s="179"/>
      <c r="AZ79" s="169"/>
      <c r="BA79" s="178"/>
      <c r="BB79" s="13"/>
      <c r="BC79" s="26"/>
      <c r="BD79" s="27">
        <f t="shared" si="42"/>
        <v>0</v>
      </c>
      <c r="BE79" s="13"/>
      <c r="BF79" s="26"/>
      <c r="BG79" s="27">
        <f t="shared" si="27"/>
        <v>0</v>
      </c>
      <c r="BH79" s="13"/>
      <c r="BI79" s="26">
        <f t="shared" si="40"/>
        <v>0</v>
      </c>
      <c r="BJ79" s="27">
        <f t="shared" si="28"/>
        <v>0</v>
      </c>
      <c r="BL79" s="41"/>
    </row>
    <row r="80" spans="1:64" outlineLevel="1" thickBot="1" x14ac:dyDescent="0.4">
      <c r="A80" s="13"/>
      <c r="B80" s="340" t="s">
        <v>266</v>
      </c>
      <c r="C80" s="328"/>
      <c r="D80" s="329"/>
      <c r="E80" s="333"/>
      <c r="F80" s="324"/>
      <c r="G80" s="303"/>
      <c r="H80" s="307"/>
      <c r="I80" s="308"/>
      <c r="J80" s="309"/>
      <c r="K80" s="310"/>
      <c r="L80" s="205">
        <f t="shared" si="39"/>
        <v>0</v>
      </c>
      <c r="M80" s="13"/>
      <c r="N80" s="179">
        <f t="shared" si="41"/>
        <v>0</v>
      </c>
      <c r="O80" s="179">
        <f t="shared" si="41"/>
        <v>0</v>
      </c>
      <c r="P80" s="179">
        <f t="shared" si="41"/>
        <v>0</v>
      </c>
      <c r="Q80" s="395" t="str">
        <f t="shared" si="43"/>
        <v>ok</v>
      </c>
      <c r="R80" s="179"/>
      <c r="S80" s="169"/>
      <c r="T80" s="178"/>
      <c r="U80" s="179"/>
      <c r="V80" s="169"/>
      <c r="W80" s="178"/>
      <c r="X80" s="179"/>
      <c r="Y80" s="169"/>
      <c r="Z80" s="178"/>
      <c r="AA80" s="179"/>
      <c r="AB80" s="169"/>
      <c r="AC80" s="178"/>
      <c r="AD80" s="179"/>
      <c r="AE80" s="169"/>
      <c r="AF80" s="178"/>
      <c r="AG80" s="179"/>
      <c r="AH80" s="169"/>
      <c r="AI80" s="178"/>
      <c r="AJ80" s="179"/>
      <c r="AK80" s="169"/>
      <c r="AL80" s="178"/>
      <c r="AM80" s="179"/>
      <c r="AN80" s="169"/>
      <c r="AO80" s="178"/>
      <c r="AP80" s="179"/>
      <c r="AQ80" s="169"/>
      <c r="AR80" s="178"/>
      <c r="AS80" s="179"/>
      <c r="AT80" s="169"/>
      <c r="AU80" s="178"/>
      <c r="AV80" s="179"/>
      <c r="AW80" s="169"/>
      <c r="AX80" s="178"/>
      <c r="AY80" s="179"/>
      <c r="AZ80" s="169"/>
      <c r="BA80" s="178"/>
      <c r="BB80" s="13"/>
      <c r="BC80" s="26"/>
      <c r="BD80" s="27">
        <f t="shared" si="42"/>
        <v>0</v>
      </c>
      <c r="BE80" s="13"/>
      <c r="BF80" s="26"/>
      <c r="BG80" s="27">
        <f t="shared" si="27"/>
        <v>0</v>
      </c>
      <c r="BH80" s="13"/>
      <c r="BI80" s="26">
        <f t="shared" si="40"/>
        <v>0</v>
      </c>
      <c r="BJ80" s="27">
        <f t="shared" si="28"/>
        <v>0</v>
      </c>
      <c r="BL80" s="42"/>
    </row>
    <row r="81" spans="1:64" ht="15" customHeight="1" thickBot="1" x14ac:dyDescent="0.4">
      <c r="A81" s="13"/>
      <c r="B81" s="388" t="s">
        <v>311</v>
      </c>
      <c r="C81" s="387"/>
      <c r="D81" s="387"/>
      <c r="E81" s="387"/>
      <c r="F81" s="387"/>
      <c r="G81" s="387"/>
      <c r="H81" s="387"/>
      <c r="I81" s="387"/>
      <c r="J81" s="387"/>
      <c r="K81" s="387"/>
      <c r="L81" s="348">
        <f>SUM(L82:L91)</f>
        <v>5850000</v>
      </c>
      <c r="M81" s="20"/>
      <c r="N81" s="348">
        <f t="shared" ref="N81:P81" si="44">SUM(N82:N91)</f>
        <v>1950000</v>
      </c>
      <c r="O81" s="348">
        <f t="shared" si="44"/>
        <v>1950000</v>
      </c>
      <c r="P81" s="348">
        <f t="shared" si="44"/>
        <v>1950000</v>
      </c>
      <c r="Q81" s="395" t="str">
        <f t="shared" si="43"/>
        <v>ok</v>
      </c>
      <c r="R81" s="175">
        <f t="shared" ref="R81:BA81" si="45">SUM(R82:R91)</f>
        <v>0</v>
      </c>
      <c r="S81" s="166">
        <f t="shared" si="45"/>
        <v>0</v>
      </c>
      <c r="T81" s="176">
        <f t="shared" si="45"/>
        <v>0</v>
      </c>
      <c r="U81" s="175">
        <f t="shared" si="45"/>
        <v>0</v>
      </c>
      <c r="V81" s="166">
        <f t="shared" si="45"/>
        <v>0</v>
      </c>
      <c r="W81" s="176">
        <f t="shared" si="45"/>
        <v>0</v>
      </c>
      <c r="X81" s="175">
        <f t="shared" si="45"/>
        <v>0</v>
      </c>
      <c r="Y81" s="166">
        <f t="shared" si="45"/>
        <v>0</v>
      </c>
      <c r="Z81" s="176">
        <f t="shared" si="45"/>
        <v>0</v>
      </c>
      <c r="AA81" s="175">
        <f t="shared" si="45"/>
        <v>0</v>
      </c>
      <c r="AB81" s="166">
        <f t="shared" si="45"/>
        <v>0</v>
      </c>
      <c r="AC81" s="176">
        <f t="shared" si="45"/>
        <v>0</v>
      </c>
      <c r="AD81" s="175">
        <f t="shared" si="45"/>
        <v>0</v>
      </c>
      <c r="AE81" s="166">
        <f t="shared" si="45"/>
        <v>0</v>
      </c>
      <c r="AF81" s="176">
        <f t="shared" si="45"/>
        <v>0</v>
      </c>
      <c r="AG81" s="175">
        <f t="shared" si="45"/>
        <v>0</v>
      </c>
      <c r="AH81" s="166">
        <f t="shared" si="45"/>
        <v>0</v>
      </c>
      <c r="AI81" s="176">
        <f t="shared" si="45"/>
        <v>0</v>
      </c>
      <c r="AJ81" s="175">
        <f t="shared" si="45"/>
        <v>0</v>
      </c>
      <c r="AK81" s="166">
        <f t="shared" si="45"/>
        <v>0</v>
      </c>
      <c r="AL81" s="176">
        <f t="shared" si="45"/>
        <v>0</v>
      </c>
      <c r="AM81" s="175">
        <f t="shared" si="45"/>
        <v>0</v>
      </c>
      <c r="AN81" s="166">
        <f t="shared" si="45"/>
        <v>0</v>
      </c>
      <c r="AO81" s="176">
        <f t="shared" si="45"/>
        <v>0</v>
      </c>
      <c r="AP81" s="175">
        <f t="shared" si="45"/>
        <v>0</v>
      </c>
      <c r="AQ81" s="166">
        <f t="shared" si="45"/>
        <v>0</v>
      </c>
      <c r="AR81" s="176">
        <f t="shared" si="45"/>
        <v>0</v>
      </c>
      <c r="AS81" s="175">
        <f t="shared" si="45"/>
        <v>0</v>
      </c>
      <c r="AT81" s="166">
        <f t="shared" si="45"/>
        <v>0</v>
      </c>
      <c r="AU81" s="176">
        <f t="shared" si="45"/>
        <v>0</v>
      </c>
      <c r="AV81" s="175">
        <f t="shared" si="45"/>
        <v>0</v>
      </c>
      <c r="AW81" s="166">
        <f t="shared" si="45"/>
        <v>0</v>
      </c>
      <c r="AX81" s="176">
        <f t="shared" si="45"/>
        <v>0</v>
      </c>
      <c r="AY81" s="175">
        <f t="shared" si="45"/>
        <v>0</v>
      </c>
      <c r="AZ81" s="166">
        <f t="shared" si="45"/>
        <v>0</v>
      </c>
      <c r="BA81" s="176">
        <f t="shared" si="45"/>
        <v>0</v>
      </c>
      <c r="BB81" s="13"/>
      <c r="BC81" s="21">
        <f>SUM(BC82:BC91)</f>
        <v>0</v>
      </c>
      <c r="BD81" s="22">
        <f t="shared" si="42"/>
        <v>0</v>
      </c>
      <c r="BE81" s="13"/>
      <c r="BF81" s="21">
        <f>SUM(BF82:BF91)</f>
        <v>0</v>
      </c>
      <c r="BG81" s="22">
        <f>IFERROR(BF81/L81,0)</f>
        <v>0</v>
      </c>
      <c r="BH81" s="13"/>
      <c r="BI81" s="21">
        <f>SUM(BI82:BI91)</f>
        <v>0</v>
      </c>
      <c r="BJ81" s="22">
        <f>IFERROR(BI81/L81,0)</f>
        <v>0</v>
      </c>
      <c r="BL81" s="40"/>
    </row>
    <row r="82" spans="1:64" ht="14.5" x14ac:dyDescent="0.35">
      <c r="A82" s="13"/>
      <c r="B82" s="340" t="s">
        <v>267</v>
      </c>
      <c r="C82" s="329" t="s">
        <v>4</v>
      </c>
      <c r="D82" s="329" t="s">
        <v>184</v>
      </c>
      <c r="E82" s="329" t="s">
        <v>72</v>
      </c>
      <c r="F82" s="325">
        <v>3</v>
      </c>
      <c r="G82" s="302" t="s">
        <v>53</v>
      </c>
      <c r="H82" s="30">
        <v>3</v>
      </c>
      <c r="I82" s="302" t="s">
        <v>49</v>
      </c>
      <c r="J82" s="201">
        <v>1</v>
      </c>
      <c r="K82" s="204">
        <v>650000</v>
      </c>
      <c r="L82" s="205">
        <f t="shared" ref="L82:L91" si="46">F82*H82*J82*K82</f>
        <v>5850000</v>
      </c>
      <c r="M82" s="38"/>
      <c r="N82" s="179">
        <f>$L82/3</f>
        <v>1950000</v>
      </c>
      <c r="O82" s="179">
        <f>$L82/3</f>
        <v>1950000</v>
      </c>
      <c r="P82" s="179">
        <f>$L82/3</f>
        <v>1950000</v>
      </c>
      <c r="Q82" s="395" t="str">
        <f t="shared" si="43"/>
        <v>ok</v>
      </c>
      <c r="R82" s="177"/>
      <c r="S82" s="169"/>
      <c r="T82" s="178"/>
      <c r="U82" s="177"/>
      <c r="V82" s="169"/>
      <c r="W82" s="178"/>
      <c r="X82" s="177"/>
      <c r="Y82" s="169"/>
      <c r="Z82" s="178"/>
      <c r="AA82" s="177"/>
      <c r="AB82" s="169"/>
      <c r="AC82" s="178"/>
      <c r="AD82" s="177"/>
      <c r="AE82" s="169"/>
      <c r="AF82" s="178"/>
      <c r="AG82" s="177"/>
      <c r="AH82" s="169"/>
      <c r="AI82" s="178"/>
      <c r="AJ82" s="177"/>
      <c r="AK82" s="169"/>
      <c r="AL82" s="178"/>
      <c r="AM82" s="177"/>
      <c r="AN82" s="169"/>
      <c r="AO82" s="178"/>
      <c r="AP82" s="177"/>
      <c r="AQ82" s="169"/>
      <c r="AR82" s="178"/>
      <c r="AS82" s="177"/>
      <c r="AT82" s="169"/>
      <c r="AU82" s="178"/>
      <c r="AV82" s="177"/>
      <c r="AW82" s="169"/>
      <c r="AX82" s="178"/>
      <c r="AY82" s="177"/>
      <c r="AZ82" s="169"/>
      <c r="BA82" s="178"/>
      <c r="BB82" s="13"/>
      <c r="BC82" s="26"/>
      <c r="BD82" s="27">
        <f t="shared" si="42"/>
        <v>0</v>
      </c>
      <c r="BE82" s="13"/>
      <c r="BF82" s="26"/>
      <c r="BG82" s="27">
        <f t="shared" ref="BG82:BG91" si="47">IFERROR(BF82/L82,0)</f>
        <v>0</v>
      </c>
      <c r="BH82" s="13"/>
      <c r="BI82" s="26">
        <f t="shared" ref="BI82:BI91" si="48">BC82+BF82</f>
        <v>0</v>
      </c>
      <c r="BJ82" s="27">
        <f t="shared" ref="BJ82:BJ91" si="49">IFERROR(BI82/L82,0)</f>
        <v>0</v>
      </c>
      <c r="BL82" s="43"/>
    </row>
    <row r="83" spans="1:64" ht="14.5" x14ac:dyDescent="0.35">
      <c r="A83" s="13"/>
      <c r="B83" s="340" t="s">
        <v>268</v>
      </c>
      <c r="C83" s="328"/>
      <c r="D83" s="329"/>
      <c r="E83" s="328"/>
      <c r="F83" s="326"/>
      <c r="G83" s="303"/>
      <c r="H83" s="307"/>
      <c r="I83" s="303"/>
      <c r="J83" s="309"/>
      <c r="K83" s="305"/>
      <c r="L83" s="205">
        <f t="shared" si="46"/>
        <v>0</v>
      </c>
      <c r="M83" s="13"/>
      <c r="N83" s="179">
        <f t="shared" ref="N83:P91" si="50">$L83/3</f>
        <v>0</v>
      </c>
      <c r="O83" s="179">
        <f t="shared" si="50"/>
        <v>0</v>
      </c>
      <c r="P83" s="179">
        <f t="shared" si="50"/>
        <v>0</v>
      </c>
      <c r="Q83" s="395" t="str">
        <f t="shared" si="43"/>
        <v>ok</v>
      </c>
      <c r="R83" s="177"/>
      <c r="S83" s="169"/>
      <c r="T83" s="178"/>
      <c r="U83" s="177"/>
      <c r="V83" s="169"/>
      <c r="W83" s="178"/>
      <c r="X83" s="177"/>
      <c r="Y83" s="169"/>
      <c r="Z83" s="178"/>
      <c r="AA83" s="177"/>
      <c r="AB83" s="169"/>
      <c r="AC83" s="178"/>
      <c r="AD83" s="177"/>
      <c r="AE83" s="169"/>
      <c r="AF83" s="178"/>
      <c r="AG83" s="177"/>
      <c r="AH83" s="169"/>
      <c r="AI83" s="178"/>
      <c r="AJ83" s="177"/>
      <c r="AK83" s="169"/>
      <c r="AL83" s="178"/>
      <c r="AM83" s="177"/>
      <c r="AN83" s="169"/>
      <c r="AO83" s="178"/>
      <c r="AP83" s="177"/>
      <c r="AQ83" s="169"/>
      <c r="AR83" s="178"/>
      <c r="AS83" s="177"/>
      <c r="AT83" s="169"/>
      <c r="AU83" s="178"/>
      <c r="AV83" s="177"/>
      <c r="AW83" s="169"/>
      <c r="AX83" s="178"/>
      <c r="AY83" s="177"/>
      <c r="AZ83" s="169"/>
      <c r="BA83" s="178"/>
      <c r="BB83" s="13"/>
      <c r="BC83" s="26"/>
      <c r="BD83" s="27">
        <f t="shared" si="42"/>
        <v>0</v>
      </c>
      <c r="BE83" s="13"/>
      <c r="BF83" s="26"/>
      <c r="BG83" s="27">
        <f t="shared" si="47"/>
        <v>0</v>
      </c>
      <c r="BH83" s="13"/>
      <c r="BI83" s="26">
        <f t="shared" si="48"/>
        <v>0</v>
      </c>
      <c r="BJ83" s="27">
        <f t="shared" si="49"/>
        <v>0</v>
      </c>
      <c r="BL83" s="57"/>
    </row>
    <row r="84" spans="1:64" ht="14.5" outlineLevel="1" x14ac:dyDescent="0.35">
      <c r="A84" s="13"/>
      <c r="B84" s="340" t="s">
        <v>269</v>
      </c>
      <c r="C84" s="334"/>
      <c r="D84" s="329"/>
      <c r="E84" s="334"/>
      <c r="F84" s="335"/>
      <c r="G84" s="336"/>
      <c r="H84" s="337"/>
      <c r="I84" s="336"/>
      <c r="J84" s="338"/>
      <c r="K84" s="339"/>
      <c r="L84" s="205">
        <f t="shared" si="46"/>
        <v>0</v>
      </c>
      <c r="M84" s="13"/>
      <c r="N84" s="179">
        <f t="shared" si="50"/>
        <v>0</v>
      </c>
      <c r="O84" s="179">
        <f t="shared" si="50"/>
        <v>0</v>
      </c>
      <c r="P84" s="179">
        <f t="shared" si="50"/>
        <v>0</v>
      </c>
      <c r="Q84" s="395" t="str">
        <f t="shared" si="43"/>
        <v>ok</v>
      </c>
      <c r="R84" s="177"/>
      <c r="S84" s="169"/>
      <c r="T84" s="178"/>
      <c r="U84" s="177"/>
      <c r="V84" s="169"/>
      <c r="W84" s="178"/>
      <c r="X84" s="177"/>
      <c r="Y84" s="169"/>
      <c r="Z84" s="178"/>
      <c r="AA84" s="177"/>
      <c r="AB84" s="169"/>
      <c r="AC84" s="178"/>
      <c r="AD84" s="177"/>
      <c r="AE84" s="169"/>
      <c r="AF84" s="178"/>
      <c r="AG84" s="177"/>
      <c r="AH84" s="169"/>
      <c r="AI84" s="178"/>
      <c r="AJ84" s="177"/>
      <c r="AK84" s="169"/>
      <c r="AL84" s="178"/>
      <c r="AM84" s="177"/>
      <c r="AN84" s="169"/>
      <c r="AO84" s="178"/>
      <c r="AP84" s="177"/>
      <c r="AQ84" s="169"/>
      <c r="AR84" s="178"/>
      <c r="AS84" s="177"/>
      <c r="AT84" s="169"/>
      <c r="AU84" s="178"/>
      <c r="AV84" s="177"/>
      <c r="AW84" s="169"/>
      <c r="AX84" s="178"/>
      <c r="AY84" s="177"/>
      <c r="AZ84" s="169"/>
      <c r="BA84" s="178"/>
      <c r="BB84" s="13"/>
      <c r="BC84" s="26"/>
      <c r="BD84" s="27">
        <f t="shared" si="42"/>
        <v>0</v>
      </c>
      <c r="BE84" s="13"/>
      <c r="BF84" s="26"/>
      <c r="BG84" s="27">
        <f t="shared" si="47"/>
        <v>0</v>
      </c>
      <c r="BH84" s="13"/>
      <c r="BI84" s="26">
        <f t="shared" si="48"/>
        <v>0</v>
      </c>
      <c r="BJ84" s="27">
        <f t="shared" si="49"/>
        <v>0</v>
      </c>
      <c r="BL84" s="57"/>
    </row>
    <row r="85" spans="1:64" ht="14.5" outlineLevel="1" x14ac:dyDescent="0.35">
      <c r="A85" s="13"/>
      <c r="B85" s="340" t="s">
        <v>270</v>
      </c>
      <c r="C85" s="267"/>
      <c r="D85" s="329"/>
      <c r="E85" s="267"/>
      <c r="F85" s="319"/>
      <c r="G85" s="23"/>
      <c r="H85" s="30"/>
      <c r="I85" s="23"/>
      <c r="J85" s="201"/>
      <c r="K85" s="24"/>
      <c r="L85" s="205">
        <f t="shared" si="46"/>
        <v>0</v>
      </c>
      <c r="M85" s="13"/>
      <c r="N85" s="179">
        <f t="shared" si="50"/>
        <v>0</v>
      </c>
      <c r="O85" s="179">
        <f t="shared" si="50"/>
        <v>0</v>
      </c>
      <c r="P85" s="179">
        <f t="shared" si="50"/>
        <v>0</v>
      </c>
      <c r="Q85" s="395" t="str">
        <f t="shared" si="43"/>
        <v>ok</v>
      </c>
      <c r="R85" s="177"/>
      <c r="S85" s="169"/>
      <c r="T85" s="178"/>
      <c r="U85" s="177"/>
      <c r="V85" s="169"/>
      <c r="W85" s="178"/>
      <c r="X85" s="177"/>
      <c r="Y85" s="169"/>
      <c r="Z85" s="178"/>
      <c r="AA85" s="177"/>
      <c r="AB85" s="169"/>
      <c r="AC85" s="178"/>
      <c r="AD85" s="177"/>
      <c r="AE85" s="169"/>
      <c r="AF85" s="178"/>
      <c r="AG85" s="177"/>
      <c r="AH85" s="169"/>
      <c r="AI85" s="178"/>
      <c r="AJ85" s="177"/>
      <c r="AK85" s="169"/>
      <c r="AL85" s="178"/>
      <c r="AM85" s="177"/>
      <c r="AN85" s="169"/>
      <c r="AO85" s="178"/>
      <c r="AP85" s="177"/>
      <c r="AQ85" s="169"/>
      <c r="AR85" s="178"/>
      <c r="AS85" s="177"/>
      <c r="AT85" s="169"/>
      <c r="AU85" s="178"/>
      <c r="AV85" s="177"/>
      <c r="AW85" s="169"/>
      <c r="AX85" s="178"/>
      <c r="AY85" s="177"/>
      <c r="AZ85" s="169"/>
      <c r="BA85" s="178"/>
      <c r="BB85" s="13"/>
      <c r="BC85" s="26"/>
      <c r="BD85" s="27">
        <f t="shared" si="42"/>
        <v>0</v>
      </c>
      <c r="BE85" s="13"/>
      <c r="BF85" s="26"/>
      <c r="BG85" s="27">
        <f t="shared" si="47"/>
        <v>0</v>
      </c>
      <c r="BH85" s="13"/>
      <c r="BI85" s="26">
        <f t="shared" si="48"/>
        <v>0</v>
      </c>
      <c r="BJ85" s="27">
        <f t="shared" si="49"/>
        <v>0</v>
      </c>
      <c r="BL85" s="43"/>
    </row>
    <row r="86" spans="1:64" ht="14.5" outlineLevel="1" x14ac:dyDescent="0.35">
      <c r="A86" s="13"/>
      <c r="B86" s="340" t="s">
        <v>271</v>
      </c>
      <c r="C86" s="267"/>
      <c r="D86" s="329"/>
      <c r="E86" s="267"/>
      <c r="F86" s="319"/>
      <c r="G86" s="23"/>
      <c r="H86" s="30"/>
      <c r="I86" s="23"/>
      <c r="J86" s="201"/>
      <c r="K86" s="24"/>
      <c r="L86" s="205">
        <f t="shared" si="46"/>
        <v>0</v>
      </c>
      <c r="M86" s="13"/>
      <c r="N86" s="179">
        <f t="shared" si="50"/>
        <v>0</v>
      </c>
      <c r="O86" s="179">
        <f t="shared" si="50"/>
        <v>0</v>
      </c>
      <c r="P86" s="179">
        <f t="shared" si="50"/>
        <v>0</v>
      </c>
      <c r="Q86" s="395" t="str">
        <f t="shared" si="43"/>
        <v>ok</v>
      </c>
      <c r="R86" s="177"/>
      <c r="S86" s="169"/>
      <c r="T86" s="178"/>
      <c r="U86" s="177"/>
      <c r="V86" s="169"/>
      <c r="W86" s="178"/>
      <c r="X86" s="177"/>
      <c r="Y86" s="169"/>
      <c r="Z86" s="178"/>
      <c r="AA86" s="177"/>
      <c r="AB86" s="169"/>
      <c r="AC86" s="178"/>
      <c r="AD86" s="177"/>
      <c r="AE86" s="169"/>
      <c r="AF86" s="178"/>
      <c r="AG86" s="177"/>
      <c r="AH86" s="169"/>
      <c r="AI86" s="178"/>
      <c r="AJ86" s="177"/>
      <c r="AK86" s="169"/>
      <c r="AL86" s="178"/>
      <c r="AM86" s="177"/>
      <c r="AN86" s="169"/>
      <c r="AO86" s="178"/>
      <c r="AP86" s="177"/>
      <c r="AQ86" s="169"/>
      <c r="AR86" s="178"/>
      <c r="AS86" s="177"/>
      <c r="AT86" s="169"/>
      <c r="AU86" s="178"/>
      <c r="AV86" s="177"/>
      <c r="AW86" s="169"/>
      <c r="AX86" s="178"/>
      <c r="AY86" s="177"/>
      <c r="AZ86" s="169"/>
      <c r="BA86" s="178"/>
      <c r="BB86" s="13"/>
      <c r="BC86" s="26"/>
      <c r="BD86" s="27">
        <f t="shared" si="42"/>
        <v>0</v>
      </c>
      <c r="BE86" s="13"/>
      <c r="BF86" s="26"/>
      <c r="BG86" s="27">
        <f t="shared" si="47"/>
        <v>0</v>
      </c>
      <c r="BH86" s="13"/>
      <c r="BI86" s="26">
        <f t="shared" si="48"/>
        <v>0</v>
      </c>
      <c r="BJ86" s="27">
        <f t="shared" si="49"/>
        <v>0</v>
      </c>
      <c r="BL86" s="43"/>
    </row>
    <row r="87" spans="1:64" ht="14.5" outlineLevel="1" x14ac:dyDescent="0.35">
      <c r="A87" s="13"/>
      <c r="B87" s="340" t="s">
        <v>272</v>
      </c>
      <c r="C87" s="267"/>
      <c r="D87" s="329"/>
      <c r="E87" s="267"/>
      <c r="F87" s="319"/>
      <c r="G87" s="23"/>
      <c r="H87" s="30"/>
      <c r="I87" s="23"/>
      <c r="J87" s="201"/>
      <c r="K87" s="24"/>
      <c r="L87" s="205">
        <f t="shared" si="46"/>
        <v>0</v>
      </c>
      <c r="M87" s="13"/>
      <c r="N87" s="179">
        <f t="shared" si="50"/>
        <v>0</v>
      </c>
      <c r="O87" s="179">
        <f t="shared" si="50"/>
        <v>0</v>
      </c>
      <c r="P87" s="179">
        <f t="shared" si="50"/>
        <v>0</v>
      </c>
      <c r="Q87" s="395" t="str">
        <f t="shared" si="43"/>
        <v>ok</v>
      </c>
      <c r="R87" s="177"/>
      <c r="S87" s="169"/>
      <c r="T87" s="178"/>
      <c r="U87" s="177"/>
      <c r="V87" s="169"/>
      <c r="W87" s="178"/>
      <c r="X87" s="177"/>
      <c r="Y87" s="169"/>
      <c r="Z87" s="178"/>
      <c r="AA87" s="177"/>
      <c r="AB87" s="169"/>
      <c r="AC87" s="178"/>
      <c r="AD87" s="177"/>
      <c r="AE87" s="169"/>
      <c r="AF87" s="178"/>
      <c r="AG87" s="177"/>
      <c r="AH87" s="169"/>
      <c r="AI87" s="178"/>
      <c r="AJ87" s="177"/>
      <c r="AK87" s="169"/>
      <c r="AL87" s="178"/>
      <c r="AM87" s="177"/>
      <c r="AN87" s="169"/>
      <c r="AO87" s="178"/>
      <c r="AP87" s="177"/>
      <c r="AQ87" s="169"/>
      <c r="AR87" s="178"/>
      <c r="AS87" s="177"/>
      <c r="AT87" s="169"/>
      <c r="AU87" s="178"/>
      <c r="AV87" s="177"/>
      <c r="AW87" s="169"/>
      <c r="AX87" s="178"/>
      <c r="AY87" s="177"/>
      <c r="AZ87" s="169"/>
      <c r="BA87" s="178"/>
      <c r="BB87" s="13"/>
      <c r="BC87" s="26"/>
      <c r="BD87" s="27">
        <f t="shared" si="42"/>
        <v>0</v>
      </c>
      <c r="BE87" s="13"/>
      <c r="BF87" s="26"/>
      <c r="BG87" s="27">
        <f t="shared" si="47"/>
        <v>0</v>
      </c>
      <c r="BH87" s="13"/>
      <c r="BI87" s="26">
        <f t="shared" si="48"/>
        <v>0</v>
      </c>
      <c r="BJ87" s="27">
        <f t="shared" si="49"/>
        <v>0</v>
      </c>
      <c r="BL87" s="57"/>
    </row>
    <row r="88" spans="1:64" ht="14.5" outlineLevel="1" x14ac:dyDescent="0.35">
      <c r="A88" s="13"/>
      <c r="B88" s="340" t="s">
        <v>273</v>
      </c>
      <c r="C88" s="267"/>
      <c r="D88" s="329"/>
      <c r="E88" s="267"/>
      <c r="F88" s="319"/>
      <c r="G88" s="23"/>
      <c r="H88" s="30"/>
      <c r="I88" s="23"/>
      <c r="J88" s="201"/>
      <c r="K88" s="24"/>
      <c r="L88" s="205">
        <f t="shared" si="46"/>
        <v>0</v>
      </c>
      <c r="M88" s="13"/>
      <c r="N88" s="179">
        <f t="shared" si="50"/>
        <v>0</v>
      </c>
      <c r="O88" s="179">
        <f t="shared" si="50"/>
        <v>0</v>
      </c>
      <c r="P88" s="179">
        <f t="shared" si="50"/>
        <v>0</v>
      </c>
      <c r="Q88" s="395" t="str">
        <f t="shared" si="43"/>
        <v>ok</v>
      </c>
      <c r="R88" s="177"/>
      <c r="S88" s="169"/>
      <c r="T88" s="178"/>
      <c r="U88" s="177"/>
      <c r="V88" s="169"/>
      <c r="W88" s="178"/>
      <c r="X88" s="177"/>
      <c r="Y88" s="169"/>
      <c r="Z88" s="178"/>
      <c r="AA88" s="177"/>
      <c r="AB88" s="169"/>
      <c r="AC88" s="178"/>
      <c r="AD88" s="177"/>
      <c r="AE88" s="169"/>
      <c r="AF88" s="178"/>
      <c r="AG88" s="177"/>
      <c r="AH88" s="169"/>
      <c r="AI88" s="178"/>
      <c r="AJ88" s="177"/>
      <c r="AK88" s="169"/>
      <c r="AL88" s="178"/>
      <c r="AM88" s="177"/>
      <c r="AN88" s="169"/>
      <c r="AO88" s="178"/>
      <c r="AP88" s="177"/>
      <c r="AQ88" s="169"/>
      <c r="AR88" s="178"/>
      <c r="AS88" s="177"/>
      <c r="AT88" s="169"/>
      <c r="AU88" s="178"/>
      <c r="AV88" s="177"/>
      <c r="AW88" s="169"/>
      <c r="AX88" s="178"/>
      <c r="AY88" s="177"/>
      <c r="AZ88" s="169"/>
      <c r="BA88" s="178"/>
      <c r="BB88" s="13"/>
      <c r="BC88" s="26"/>
      <c r="BD88" s="27">
        <f t="shared" si="42"/>
        <v>0</v>
      </c>
      <c r="BE88" s="13"/>
      <c r="BF88" s="26"/>
      <c r="BG88" s="27">
        <f t="shared" si="47"/>
        <v>0</v>
      </c>
      <c r="BH88" s="13"/>
      <c r="BI88" s="26">
        <f t="shared" si="48"/>
        <v>0</v>
      </c>
      <c r="BJ88" s="27">
        <f t="shared" si="49"/>
        <v>0</v>
      </c>
      <c r="BL88" s="57"/>
    </row>
    <row r="89" spans="1:64" ht="14.5" outlineLevel="1" x14ac:dyDescent="0.35">
      <c r="A89" s="13"/>
      <c r="B89" s="340" t="s">
        <v>274</v>
      </c>
      <c r="C89" s="267"/>
      <c r="D89" s="329"/>
      <c r="E89" s="267"/>
      <c r="F89" s="319"/>
      <c r="G89" s="23"/>
      <c r="H89" s="30"/>
      <c r="I89" s="23"/>
      <c r="J89" s="201"/>
      <c r="K89" s="24"/>
      <c r="L89" s="205">
        <f t="shared" si="46"/>
        <v>0</v>
      </c>
      <c r="M89" s="13"/>
      <c r="N89" s="179">
        <f t="shared" si="50"/>
        <v>0</v>
      </c>
      <c r="O89" s="179">
        <f t="shared" si="50"/>
        <v>0</v>
      </c>
      <c r="P89" s="179">
        <f t="shared" si="50"/>
        <v>0</v>
      </c>
      <c r="Q89" s="395" t="str">
        <f t="shared" si="43"/>
        <v>ok</v>
      </c>
      <c r="R89" s="177"/>
      <c r="S89" s="169"/>
      <c r="T89" s="178"/>
      <c r="U89" s="177"/>
      <c r="V89" s="169"/>
      <c r="W89" s="178"/>
      <c r="X89" s="177"/>
      <c r="Y89" s="169"/>
      <c r="Z89" s="178"/>
      <c r="AA89" s="177"/>
      <c r="AB89" s="169"/>
      <c r="AC89" s="178"/>
      <c r="AD89" s="177"/>
      <c r="AE89" s="169"/>
      <c r="AF89" s="178"/>
      <c r="AG89" s="177"/>
      <c r="AH89" s="169"/>
      <c r="AI89" s="178"/>
      <c r="AJ89" s="177"/>
      <c r="AK89" s="169"/>
      <c r="AL89" s="178"/>
      <c r="AM89" s="177"/>
      <c r="AN89" s="169"/>
      <c r="AO89" s="178"/>
      <c r="AP89" s="177"/>
      <c r="AQ89" s="169"/>
      <c r="AR89" s="178"/>
      <c r="AS89" s="177"/>
      <c r="AT89" s="169"/>
      <c r="AU89" s="178"/>
      <c r="AV89" s="177"/>
      <c r="AW89" s="169"/>
      <c r="AX89" s="178"/>
      <c r="AY89" s="177"/>
      <c r="AZ89" s="169"/>
      <c r="BA89" s="178"/>
      <c r="BB89" s="13"/>
      <c r="BC89" s="26"/>
      <c r="BD89" s="27">
        <f t="shared" si="42"/>
        <v>0</v>
      </c>
      <c r="BE89" s="13"/>
      <c r="BF89" s="26"/>
      <c r="BG89" s="27">
        <f t="shared" si="47"/>
        <v>0</v>
      </c>
      <c r="BH89" s="13"/>
      <c r="BI89" s="26">
        <f t="shared" si="48"/>
        <v>0</v>
      </c>
      <c r="BJ89" s="27">
        <f t="shared" si="49"/>
        <v>0</v>
      </c>
      <c r="BL89" s="43"/>
    </row>
    <row r="90" spans="1:64" ht="14.5" outlineLevel="1" x14ac:dyDescent="0.35">
      <c r="A90" s="13"/>
      <c r="B90" s="340" t="s">
        <v>275</v>
      </c>
      <c r="C90" s="267"/>
      <c r="D90" s="329"/>
      <c r="E90" s="267"/>
      <c r="F90" s="319"/>
      <c r="G90" s="23"/>
      <c r="H90" s="30"/>
      <c r="I90" s="23"/>
      <c r="J90" s="201"/>
      <c r="K90" s="24"/>
      <c r="L90" s="205">
        <f t="shared" si="46"/>
        <v>0</v>
      </c>
      <c r="M90" s="13"/>
      <c r="N90" s="179">
        <f t="shared" si="50"/>
        <v>0</v>
      </c>
      <c r="O90" s="179">
        <f t="shared" si="50"/>
        <v>0</v>
      </c>
      <c r="P90" s="179">
        <f t="shared" si="50"/>
        <v>0</v>
      </c>
      <c r="Q90" s="395" t="str">
        <f t="shared" si="43"/>
        <v>ok</v>
      </c>
      <c r="R90" s="177"/>
      <c r="S90" s="169"/>
      <c r="T90" s="178"/>
      <c r="U90" s="177"/>
      <c r="V90" s="169"/>
      <c r="W90" s="178"/>
      <c r="X90" s="177"/>
      <c r="Y90" s="169"/>
      <c r="Z90" s="178"/>
      <c r="AA90" s="177"/>
      <c r="AB90" s="169"/>
      <c r="AC90" s="178"/>
      <c r="AD90" s="177"/>
      <c r="AE90" s="169"/>
      <c r="AF90" s="178"/>
      <c r="AG90" s="177"/>
      <c r="AH90" s="169"/>
      <c r="AI90" s="178"/>
      <c r="AJ90" s="177"/>
      <c r="AK90" s="169"/>
      <c r="AL90" s="178"/>
      <c r="AM90" s="177"/>
      <c r="AN90" s="169"/>
      <c r="AO90" s="178"/>
      <c r="AP90" s="177"/>
      <c r="AQ90" s="169"/>
      <c r="AR90" s="178"/>
      <c r="AS90" s="177"/>
      <c r="AT90" s="169"/>
      <c r="AU90" s="178"/>
      <c r="AV90" s="177"/>
      <c r="AW90" s="169"/>
      <c r="AX90" s="178"/>
      <c r="AY90" s="177"/>
      <c r="AZ90" s="169"/>
      <c r="BA90" s="178"/>
      <c r="BB90" s="13"/>
      <c r="BC90" s="26"/>
      <c r="BD90" s="27">
        <f t="shared" si="42"/>
        <v>0</v>
      </c>
      <c r="BE90" s="13"/>
      <c r="BF90" s="26"/>
      <c r="BG90" s="27">
        <f t="shared" si="47"/>
        <v>0</v>
      </c>
      <c r="BH90" s="13"/>
      <c r="BI90" s="26">
        <f t="shared" si="48"/>
        <v>0</v>
      </c>
      <c r="BJ90" s="27">
        <f t="shared" si="49"/>
        <v>0</v>
      </c>
      <c r="BL90" s="43"/>
    </row>
    <row r="91" spans="1:64" outlineLevel="1" thickBot="1" x14ac:dyDescent="0.4">
      <c r="A91" s="13"/>
      <c r="B91" s="340" t="s">
        <v>276</v>
      </c>
      <c r="C91" s="328"/>
      <c r="D91" s="329"/>
      <c r="E91" s="328"/>
      <c r="F91" s="326"/>
      <c r="G91" s="303"/>
      <c r="H91" s="307"/>
      <c r="I91" s="303"/>
      <c r="J91" s="309"/>
      <c r="K91" s="305"/>
      <c r="L91" s="205">
        <f t="shared" si="46"/>
        <v>0</v>
      </c>
      <c r="M91" s="13"/>
      <c r="N91" s="179">
        <f t="shared" si="50"/>
        <v>0</v>
      </c>
      <c r="O91" s="179">
        <f t="shared" si="50"/>
        <v>0</v>
      </c>
      <c r="P91" s="179">
        <f t="shared" si="50"/>
        <v>0</v>
      </c>
      <c r="Q91" s="395" t="str">
        <f t="shared" si="43"/>
        <v>ok</v>
      </c>
      <c r="R91" s="177"/>
      <c r="S91" s="169"/>
      <c r="T91" s="178"/>
      <c r="U91" s="177"/>
      <c r="V91" s="169"/>
      <c r="W91" s="178"/>
      <c r="X91" s="177"/>
      <c r="Y91" s="169"/>
      <c r="Z91" s="178"/>
      <c r="AA91" s="177"/>
      <c r="AB91" s="169"/>
      <c r="AC91" s="178"/>
      <c r="AD91" s="177"/>
      <c r="AE91" s="169"/>
      <c r="AF91" s="178"/>
      <c r="AG91" s="177"/>
      <c r="AH91" s="169"/>
      <c r="AI91" s="178"/>
      <c r="AJ91" s="177"/>
      <c r="AK91" s="169"/>
      <c r="AL91" s="178"/>
      <c r="AM91" s="177"/>
      <c r="AN91" s="169"/>
      <c r="AO91" s="178"/>
      <c r="AP91" s="177"/>
      <c r="AQ91" s="169"/>
      <c r="AR91" s="178"/>
      <c r="AS91" s="177"/>
      <c r="AT91" s="169"/>
      <c r="AU91" s="178"/>
      <c r="AV91" s="177"/>
      <c r="AW91" s="169"/>
      <c r="AX91" s="178"/>
      <c r="AY91" s="177"/>
      <c r="AZ91" s="169"/>
      <c r="BA91" s="178"/>
      <c r="BB91" s="13"/>
      <c r="BC91" s="26"/>
      <c r="BD91" s="27">
        <f t="shared" si="42"/>
        <v>0</v>
      </c>
      <c r="BE91" s="13"/>
      <c r="BF91" s="26"/>
      <c r="BG91" s="27">
        <f t="shared" si="47"/>
        <v>0</v>
      </c>
      <c r="BH91" s="13"/>
      <c r="BI91" s="26">
        <f t="shared" si="48"/>
        <v>0</v>
      </c>
      <c r="BJ91" s="27">
        <f t="shared" si="49"/>
        <v>0</v>
      </c>
      <c r="BL91" s="57"/>
    </row>
    <row r="92" spans="1:64" ht="15" customHeight="1" thickBot="1" x14ac:dyDescent="0.4">
      <c r="A92" s="13"/>
      <c r="B92" s="388" t="s">
        <v>312</v>
      </c>
      <c r="C92" s="387"/>
      <c r="D92" s="387"/>
      <c r="E92" s="387"/>
      <c r="F92" s="387"/>
      <c r="G92" s="387"/>
      <c r="H92" s="387"/>
      <c r="I92" s="387"/>
      <c r="J92" s="387"/>
      <c r="K92" s="387"/>
      <c r="L92" s="348">
        <f>SUM(L93:L102)</f>
        <v>23221200</v>
      </c>
      <c r="M92" s="20"/>
      <c r="N92" s="348">
        <f t="shared" ref="N92:P92" si="51">SUM(N93:N102)</f>
        <v>7740400</v>
      </c>
      <c r="O92" s="348">
        <f t="shared" si="51"/>
        <v>7740400</v>
      </c>
      <c r="P92" s="348">
        <f t="shared" si="51"/>
        <v>7740400</v>
      </c>
      <c r="Q92" s="395" t="str">
        <f t="shared" si="43"/>
        <v>ok</v>
      </c>
      <c r="R92" s="175">
        <f t="shared" ref="R92:BA92" si="52">SUM(R93:R102)</f>
        <v>0</v>
      </c>
      <c r="S92" s="166">
        <f t="shared" si="52"/>
        <v>0</v>
      </c>
      <c r="T92" s="176">
        <f t="shared" si="52"/>
        <v>0</v>
      </c>
      <c r="U92" s="175">
        <f t="shared" si="52"/>
        <v>0</v>
      </c>
      <c r="V92" s="166">
        <f t="shared" si="52"/>
        <v>0</v>
      </c>
      <c r="W92" s="176">
        <f t="shared" si="52"/>
        <v>0</v>
      </c>
      <c r="X92" s="175">
        <f t="shared" si="52"/>
        <v>0</v>
      </c>
      <c r="Y92" s="166">
        <f t="shared" si="52"/>
        <v>0</v>
      </c>
      <c r="Z92" s="176">
        <f t="shared" si="52"/>
        <v>0</v>
      </c>
      <c r="AA92" s="175">
        <f t="shared" si="52"/>
        <v>0</v>
      </c>
      <c r="AB92" s="166">
        <f t="shared" si="52"/>
        <v>0</v>
      </c>
      <c r="AC92" s="176">
        <f t="shared" si="52"/>
        <v>0</v>
      </c>
      <c r="AD92" s="175">
        <f t="shared" si="52"/>
        <v>0</v>
      </c>
      <c r="AE92" s="166">
        <f t="shared" si="52"/>
        <v>0</v>
      </c>
      <c r="AF92" s="176">
        <f t="shared" si="52"/>
        <v>0</v>
      </c>
      <c r="AG92" s="175">
        <f t="shared" si="52"/>
        <v>0</v>
      </c>
      <c r="AH92" s="166">
        <f t="shared" si="52"/>
        <v>0</v>
      </c>
      <c r="AI92" s="176">
        <f t="shared" si="52"/>
        <v>0</v>
      </c>
      <c r="AJ92" s="175">
        <f t="shared" si="52"/>
        <v>0</v>
      </c>
      <c r="AK92" s="166">
        <f t="shared" si="52"/>
        <v>0</v>
      </c>
      <c r="AL92" s="176">
        <f t="shared" si="52"/>
        <v>0</v>
      </c>
      <c r="AM92" s="175">
        <f t="shared" si="52"/>
        <v>0</v>
      </c>
      <c r="AN92" s="166">
        <f t="shared" si="52"/>
        <v>0</v>
      </c>
      <c r="AO92" s="176">
        <f t="shared" si="52"/>
        <v>0</v>
      </c>
      <c r="AP92" s="175">
        <f t="shared" si="52"/>
        <v>0</v>
      </c>
      <c r="AQ92" s="166">
        <f t="shared" si="52"/>
        <v>0</v>
      </c>
      <c r="AR92" s="176">
        <f t="shared" si="52"/>
        <v>0</v>
      </c>
      <c r="AS92" s="175">
        <f t="shared" si="52"/>
        <v>0</v>
      </c>
      <c r="AT92" s="166">
        <f t="shared" si="52"/>
        <v>0</v>
      </c>
      <c r="AU92" s="176">
        <f t="shared" si="52"/>
        <v>0</v>
      </c>
      <c r="AV92" s="175">
        <f t="shared" si="52"/>
        <v>0</v>
      </c>
      <c r="AW92" s="166">
        <f t="shared" si="52"/>
        <v>0</v>
      </c>
      <c r="AX92" s="176">
        <f t="shared" si="52"/>
        <v>0</v>
      </c>
      <c r="AY92" s="175">
        <f t="shared" si="52"/>
        <v>0</v>
      </c>
      <c r="AZ92" s="166">
        <f t="shared" si="52"/>
        <v>0</v>
      </c>
      <c r="BA92" s="176">
        <f t="shared" si="52"/>
        <v>0</v>
      </c>
      <c r="BB92" s="13"/>
      <c r="BC92" s="21">
        <f>SUM(BC93:BC102)</f>
        <v>0</v>
      </c>
      <c r="BD92" s="22">
        <f t="shared" si="42"/>
        <v>0</v>
      </c>
      <c r="BE92" s="13"/>
      <c r="BF92" s="21">
        <f>SUM(BF93:BF102)</f>
        <v>0</v>
      </c>
      <c r="BG92" s="22">
        <f>IFERROR(BF92/L92,0)</f>
        <v>0</v>
      </c>
      <c r="BH92" s="13"/>
      <c r="BI92" s="21">
        <f>SUM(BI93:BI102)</f>
        <v>0</v>
      </c>
      <c r="BJ92" s="22">
        <f>IFERROR(BI92/L92,0)</f>
        <v>0</v>
      </c>
      <c r="BL92" s="40"/>
    </row>
    <row r="93" spans="1:64" ht="14.5" x14ac:dyDescent="0.35">
      <c r="A93" s="13"/>
      <c r="B93" s="340" t="s">
        <v>277</v>
      </c>
      <c r="C93" s="329" t="s">
        <v>8</v>
      </c>
      <c r="D93" s="329" t="s">
        <v>189</v>
      </c>
      <c r="E93" s="329" t="s">
        <v>298</v>
      </c>
      <c r="F93" s="325">
        <v>1</v>
      </c>
      <c r="G93" s="302" t="s">
        <v>73</v>
      </c>
      <c r="H93" s="302">
        <v>36</v>
      </c>
      <c r="I93" s="302" t="s">
        <v>74</v>
      </c>
      <c r="J93" s="201">
        <v>0.25</v>
      </c>
      <c r="K93" s="332">
        <v>2500000</v>
      </c>
      <c r="L93" s="205">
        <f t="shared" ref="L93:L102" si="53">F93*H93*J93*K93</f>
        <v>22500000</v>
      </c>
      <c r="M93" s="13"/>
      <c r="N93" s="179">
        <f>$L93/3</f>
        <v>7500000</v>
      </c>
      <c r="O93" s="179">
        <f>$L93/3</f>
        <v>7500000</v>
      </c>
      <c r="P93" s="179">
        <f>$L93/3</f>
        <v>7500000</v>
      </c>
      <c r="Q93" s="395" t="str">
        <f t="shared" si="43"/>
        <v>ok</v>
      </c>
      <c r="R93" s="179"/>
      <c r="S93" s="168"/>
      <c r="T93" s="180"/>
      <c r="U93" s="179"/>
      <c r="V93" s="168"/>
      <c r="W93" s="180"/>
      <c r="X93" s="179"/>
      <c r="Y93" s="168"/>
      <c r="Z93" s="180"/>
      <c r="AA93" s="179"/>
      <c r="AB93" s="168"/>
      <c r="AC93" s="180"/>
      <c r="AD93" s="179"/>
      <c r="AE93" s="168"/>
      <c r="AF93" s="180"/>
      <c r="AG93" s="179"/>
      <c r="AH93" s="168"/>
      <c r="AI93" s="180"/>
      <c r="AJ93" s="179"/>
      <c r="AK93" s="168"/>
      <c r="AL93" s="180"/>
      <c r="AM93" s="179"/>
      <c r="AN93" s="168"/>
      <c r="AO93" s="180"/>
      <c r="AP93" s="179"/>
      <c r="AQ93" s="168"/>
      <c r="AR93" s="180"/>
      <c r="AS93" s="179"/>
      <c r="AT93" s="168"/>
      <c r="AU93" s="180"/>
      <c r="AV93" s="179"/>
      <c r="AW93" s="168"/>
      <c r="AX93" s="180"/>
      <c r="AY93" s="179"/>
      <c r="AZ93" s="168"/>
      <c r="BA93" s="180"/>
      <c r="BB93" s="13"/>
      <c r="BC93" s="26"/>
      <c r="BD93" s="27">
        <f t="shared" si="42"/>
        <v>0</v>
      </c>
      <c r="BE93" s="13"/>
      <c r="BF93" s="26"/>
      <c r="BG93" s="27">
        <f t="shared" ref="BG93:BG102" si="54">IFERROR(BF93/L93,0)</f>
        <v>0</v>
      </c>
      <c r="BH93" s="13"/>
      <c r="BI93" s="26">
        <f t="shared" ref="BI93:BI102" si="55">BC93+BF93</f>
        <v>0</v>
      </c>
      <c r="BJ93" s="27">
        <f t="shared" ref="BJ93:BJ102" si="56">IFERROR(BI93/L93,0)</f>
        <v>0</v>
      </c>
      <c r="BL93" s="43"/>
    </row>
    <row r="94" spans="1:64" ht="14.5" x14ac:dyDescent="0.35">
      <c r="A94" s="13"/>
      <c r="B94" s="340" t="s">
        <v>278</v>
      </c>
      <c r="C94" s="329" t="s">
        <v>8</v>
      </c>
      <c r="D94" s="329" t="s">
        <v>189</v>
      </c>
      <c r="E94" s="329" t="s">
        <v>299</v>
      </c>
      <c r="F94" s="325">
        <v>2</v>
      </c>
      <c r="G94" s="302" t="s">
        <v>300</v>
      </c>
      <c r="H94" s="302">
        <v>1</v>
      </c>
      <c r="I94" s="302" t="s">
        <v>74</v>
      </c>
      <c r="J94" s="201">
        <v>1</v>
      </c>
      <c r="K94" s="332">
        <v>600</v>
      </c>
      <c r="L94" s="205">
        <f t="shared" si="53"/>
        <v>1200</v>
      </c>
      <c r="M94" s="13"/>
      <c r="N94" s="179">
        <f t="shared" ref="N94:P102" si="57">$L94/3</f>
        <v>400</v>
      </c>
      <c r="O94" s="179">
        <f t="shared" si="57"/>
        <v>400</v>
      </c>
      <c r="P94" s="179">
        <f t="shared" si="57"/>
        <v>400</v>
      </c>
      <c r="Q94" s="395" t="str">
        <f t="shared" si="43"/>
        <v>ok</v>
      </c>
      <c r="R94" s="179"/>
      <c r="S94" s="168"/>
      <c r="T94" s="180"/>
      <c r="U94" s="179"/>
      <c r="V94" s="168"/>
      <c r="W94" s="180"/>
      <c r="X94" s="179"/>
      <c r="Y94" s="168"/>
      <c r="Z94" s="180"/>
      <c r="AA94" s="179"/>
      <c r="AB94" s="168"/>
      <c r="AC94" s="180"/>
      <c r="AD94" s="179"/>
      <c r="AE94" s="168"/>
      <c r="AF94" s="180"/>
      <c r="AG94" s="179"/>
      <c r="AH94" s="168"/>
      <c r="AI94" s="180"/>
      <c r="AJ94" s="179"/>
      <c r="AK94" s="168"/>
      <c r="AL94" s="180"/>
      <c r="AM94" s="179"/>
      <c r="AN94" s="168"/>
      <c r="AO94" s="180"/>
      <c r="AP94" s="179"/>
      <c r="AQ94" s="168"/>
      <c r="AR94" s="180"/>
      <c r="AS94" s="179"/>
      <c r="AT94" s="168"/>
      <c r="AU94" s="180"/>
      <c r="AV94" s="179"/>
      <c r="AW94" s="168"/>
      <c r="AX94" s="180"/>
      <c r="AY94" s="179"/>
      <c r="AZ94" s="168"/>
      <c r="BA94" s="180"/>
      <c r="BB94" s="13"/>
      <c r="BC94" s="26"/>
      <c r="BD94" s="27">
        <f t="shared" si="42"/>
        <v>0</v>
      </c>
      <c r="BE94" s="13"/>
      <c r="BF94" s="26"/>
      <c r="BG94" s="27">
        <f t="shared" si="54"/>
        <v>0</v>
      </c>
      <c r="BH94" s="13"/>
      <c r="BI94" s="26">
        <f t="shared" si="55"/>
        <v>0</v>
      </c>
      <c r="BJ94" s="27">
        <f t="shared" si="56"/>
        <v>0</v>
      </c>
      <c r="BL94" s="152"/>
    </row>
    <row r="95" spans="1:64" ht="14.5" outlineLevel="1" x14ac:dyDescent="0.35">
      <c r="A95" s="13"/>
      <c r="B95" s="340" t="s">
        <v>279</v>
      </c>
      <c r="C95" s="329" t="s">
        <v>8</v>
      </c>
      <c r="D95" s="329" t="s">
        <v>189</v>
      </c>
      <c r="E95" s="329" t="s">
        <v>301</v>
      </c>
      <c r="F95" s="325">
        <v>1</v>
      </c>
      <c r="G95" s="302" t="s">
        <v>73</v>
      </c>
      <c r="H95" s="302">
        <v>36</v>
      </c>
      <c r="I95" s="302" t="s">
        <v>74</v>
      </c>
      <c r="J95" s="201">
        <v>0.25</v>
      </c>
      <c r="K95" s="332">
        <v>80000</v>
      </c>
      <c r="L95" s="205">
        <f t="shared" si="53"/>
        <v>720000</v>
      </c>
      <c r="M95" s="13"/>
      <c r="N95" s="179">
        <f t="shared" si="57"/>
        <v>240000</v>
      </c>
      <c r="O95" s="179">
        <f t="shared" si="57"/>
        <v>240000</v>
      </c>
      <c r="P95" s="179">
        <f t="shared" si="57"/>
        <v>240000</v>
      </c>
      <c r="Q95" s="395" t="str">
        <f t="shared" si="43"/>
        <v>ok</v>
      </c>
      <c r="R95" s="179"/>
      <c r="S95" s="168"/>
      <c r="T95" s="180"/>
      <c r="U95" s="179"/>
      <c r="V95" s="168"/>
      <c r="W95" s="180"/>
      <c r="X95" s="179"/>
      <c r="Y95" s="168"/>
      <c r="Z95" s="180"/>
      <c r="AA95" s="179"/>
      <c r="AB95" s="168"/>
      <c r="AC95" s="180"/>
      <c r="AD95" s="179"/>
      <c r="AE95" s="168"/>
      <c r="AF95" s="180"/>
      <c r="AG95" s="179"/>
      <c r="AH95" s="168"/>
      <c r="AI95" s="180"/>
      <c r="AJ95" s="179"/>
      <c r="AK95" s="168"/>
      <c r="AL95" s="180"/>
      <c r="AM95" s="179"/>
      <c r="AN95" s="168"/>
      <c r="AO95" s="180"/>
      <c r="AP95" s="179"/>
      <c r="AQ95" s="168"/>
      <c r="AR95" s="180"/>
      <c r="AS95" s="179"/>
      <c r="AT95" s="168"/>
      <c r="AU95" s="180"/>
      <c r="AV95" s="179"/>
      <c r="AW95" s="168"/>
      <c r="AX95" s="180"/>
      <c r="AY95" s="179"/>
      <c r="AZ95" s="168"/>
      <c r="BA95" s="180"/>
      <c r="BB95" s="13"/>
      <c r="BC95" s="26"/>
      <c r="BD95" s="27">
        <f t="shared" si="42"/>
        <v>0</v>
      </c>
      <c r="BE95" s="13"/>
      <c r="BF95" s="26"/>
      <c r="BG95" s="27">
        <f t="shared" si="54"/>
        <v>0</v>
      </c>
      <c r="BH95" s="13"/>
      <c r="BI95" s="26">
        <f t="shared" si="55"/>
        <v>0</v>
      </c>
      <c r="BJ95" s="27">
        <f t="shared" si="56"/>
        <v>0</v>
      </c>
      <c r="BL95" s="43"/>
    </row>
    <row r="96" spans="1:64" ht="14.5" outlineLevel="1" x14ac:dyDescent="0.35">
      <c r="A96" s="13"/>
      <c r="B96" s="340" t="s">
        <v>280</v>
      </c>
      <c r="C96" s="267"/>
      <c r="D96" s="329"/>
      <c r="E96" s="267"/>
      <c r="F96" s="319"/>
      <c r="G96" s="23"/>
      <c r="H96" s="23"/>
      <c r="I96" s="23"/>
      <c r="J96" s="201"/>
      <c r="K96" s="37"/>
      <c r="L96" s="205">
        <f t="shared" si="53"/>
        <v>0</v>
      </c>
      <c r="M96" s="13"/>
      <c r="N96" s="179">
        <f t="shared" si="57"/>
        <v>0</v>
      </c>
      <c r="O96" s="179">
        <f t="shared" si="57"/>
        <v>0</v>
      </c>
      <c r="P96" s="179">
        <f t="shared" si="57"/>
        <v>0</v>
      </c>
      <c r="Q96" s="395" t="str">
        <f t="shared" si="43"/>
        <v>ok</v>
      </c>
      <c r="R96" s="179"/>
      <c r="S96" s="168"/>
      <c r="T96" s="180"/>
      <c r="U96" s="179"/>
      <c r="V96" s="168"/>
      <c r="W96" s="180"/>
      <c r="X96" s="179"/>
      <c r="Y96" s="168"/>
      <c r="Z96" s="180"/>
      <c r="AA96" s="179"/>
      <c r="AB96" s="168"/>
      <c r="AC96" s="180"/>
      <c r="AD96" s="179"/>
      <c r="AE96" s="168"/>
      <c r="AF96" s="180"/>
      <c r="AG96" s="179"/>
      <c r="AH96" s="168"/>
      <c r="AI96" s="180"/>
      <c r="AJ96" s="179"/>
      <c r="AK96" s="168"/>
      <c r="AL96" s="180"/>
      <c r="AM96" s="179"/>
      <c r="AN96" s="168"/>
      <c r="AO96" s="180"/>
      <c r="AP96" s="179"/>
      <c r="AQ96" s="168"/>
      <c r="AR96" s="180"/>
      <c r="AS96" s="179"/>
      <c r="AT96" s="168"/>
      <c r="AU96" s="180"/>
      <c r="AV96" s="179"/>
      <c r="AW96" s="168"/>
      <c r="AX96" s="180"/>
      <c r="AY96" s="179"/>
      <c r="AZ96" s="168"/>
      <c r="BA96" s="180"/>
      <c r="BB96" s="13"/>
      <c r="BC96" s="26"/>
      <c r="BD96" s="27">
        <f t="shared" si="42"/>
        <v>0</v>
      </c>
      <c r="BE96" s="13"/>
      <c r="BF96" s="26"/>
      <c r="BG96" s="27">
        <f t="shared" si="54"/>
        <v>0</v>
      </c>
      <c r="BH96" s="13"/>
      <c r="BI96" s="26">
        <f t="shared" si="55"/>
        <v>0</v>
      </c>
      <c r="BJ96" s="27">
        <f t="shared" si="56"/>
        <v>0</v>
      </c>
      <c r="BL96" s="43"/>
    </row>
    <row r="97" spans="1:64" ht="14.5" outlineLevel="1" x14ac:dyDescent="0.35">
      <c r="A97" s="13"/>
      <c r="B97" s="340" t="s">
        <v>281</v>
      </c>
      <c r="C97" s="267"/>
      <c r="D97" s="329"/>
      <c r="E97" s="267"/>
      <c r="F97" s="319"/>
      <c r="G97" s="23"/>
      <c r="H97" s="23"/>
      <c r="I97" s="23"/>
      <c r="J97" s="201"/>
      <c r="K97" s="37"/>
      <c r="L97" s="205">
        <f t="shared" si="53"/>
        <v>0</v>
      </c>
      <c r="M97" s="13"/>
      <c r="N97" s="179">
        <f t="shared" si="57"/>
        <v>0</v>
      </c>
      <c r="O97" s="179">
        <f t="shared" si="57"/>
        <v>0</v>
      </c>
      <c r="P97" s="179">
        <f t="shared" si="57"/>
        <v>0</v>
      </c>
      <c r="Q97" s="395" t="str">
        <f t="shared" si="43"/>
        <v>ok</v>
      </c>
      <c r="R97" s="179"/>
      <c r="S97" s="168"/>
      <c r="T97" s="180"/>
      <c r="U97" s="179"/>
      <c r="V97" s="168"/>
      <c r="W97" s="180"/>
      <c r="X97" s="179"/>
      <c r="Y97" s="168"/>
      <c r="Z97" s="180"/>
      <c r="AA97" s="179"/>
      <c r="AB97" s="168"/>
      <c r="AC97" s="180"/>
      <c r="AD97" s="179"/>
      <c r="AE97" s="168"/>
      <c r="AF97" s="180"/>
      <c r="AG97" s="179"/>
      <c r="AH97" s="168"/>
      <c r="AI97" s="180"/>
      <c r="AJ97" s="179"/>
      <c r="AK97" s="168"/>
      <c r="AL97" s="180"/>
      <c r="AM97" s="179"/>
      <c r="AN97" s="168"/>
      <c r="AO97" s="180"/>
      <c r="AP97" s="179"/>
      <c r="AQ97" s="168"/>
      <c r="AR97" s="180"/>
      <c r="AS97" s="179"/>
      <c r="AT97" s="168"/>
      <c r="AU97" s="180"/>
      <c r="AV97" s="179"/>
      <c r="AW97" s="168"/>
      <c r="AX97" s="180"/>
      <c r="AY97" s="179"/>
      <c r="AZ97" s="168"/>
      <c r="BA97" s="180"/>
      <c r="BB97" s="13"/>
      <c r="BC97" s="26"/>
      <c r="BD97" s="27">
        <f t="shared" si="42"/>
        <v>0</v>
      </c>
      <c r="BE97" s="13"/>
      <c r="BF97" s="26"/>
      <c r="BG97" s="27">
        <f t="shared" si="54"/>
        <v>0</v>
      </c>
      <c r="BH97" s="13"/>
      <c r="BI97" s="26">
        <f t="shared" si="55"/>
        <v>0</v>
      </c>
      <c r="BJ97" s="27">
        <f t="shared" si="56"/>
        <v>0</v>
      </c>
      <c r="BL97" s="152"/>
    </row>
    <row r="98" spans="1:64" ht="14.5" outlineLevel="1" x14ac:dyDescent="0.35">
      <c r="A98" s="13"/>
      <c r="B98" s="340" t="s">
        <v>282</v>
      </c>
      <c r="C98" s="267"/>
      <c r="D98" s="329"/>
      <c r="E98" s="267"/>
      <c r="F98" s="319"/>
      <c r="G98" s="23"/>
      <c r="H98" s="23"/>
      <c r="I98" s="23"/>
      <c r="J98" s="201"/>
      <c r="K98" s="37"/>
      <c r="L98" s="205">
        <f t="shared" si="53"/>
        <v>0</v>
      </c>
      <c r="M98" s="13"/>
      <c r="N98" s="179">
        <f t="shared" si="57"/>
        <v>0</v>
      </c>
      <c r="O98" s="179">
        <f t="shared" si="57"/>
        <v>0</v>
      </c>
      <c r="P98" s="179">
        <f t="shared" si="57"/>
        <v>0</v>
      </c>
      <c r="Q98" s="395" t="str">
        <f t="shared" si="43"/>
        <v>ok</v>
      </c>
      <c r="R98" s="179"/>
      <c r="S98" s="168"/>
      <c r="T98" s="180"/>
      <c r="U98" s="179"/>
      <c r="V98" s="168"/>
      <c r="W98" s="180"/>
      <c r="X98" s="179"/>
      <c r="Y98" s="168"/>
      <c r="Z98" s="180"/>
      <c r="AA98" s="179"/>
      <c r="AB98" s="168"/>
      <c r="AC98" s="180"/>
      <c r="AD98" s="179"/>
      <c r="AE98" s="168"/>
      <c r="AF98" s="180"/>
      <c r="AG98" s="179"/>
      <c r="AH98" s="168"/>
      <c r="AI98" s="180"/>
      <c r="AJ98" s="179"/>
      <c r="AK98" s="168"/>
      <c r="AL98" s="180"/>
      <c r="AM98" s="179"/>
      <c r="AN98" s="168"/>
      <c r="AO98" s="180"/>
      <c r="AP98" s="179"/>
      <c r="AQ98" s="168"/>
      <c r="AR98" s="180"/>
      <c r="AS98" s="179"/>
      <c r="AT98" s="168"/>
      <c r="AU98" s="180"/>
      <c r="AV98" s="179"/>
      <c r="AW98" s="168"/>
      <c r="AX98" s="180"/>
      <c r="AY98" s="179"/>
      <c r="AZ98" s="168"/>
      <c r="BA98" s="180"/>
      <c r="BB98" s="13"/>
      <c r="BC98" s="26"/>
      <c r="BD98" s="27">
        <f t="shared" si="42"/>
        <v>0</v>
      </c>
      <c r="BE98" s="13"/>
      <c r="BF98" s="26"/>
      <c r="BG98" s="27">
        <f t="shared" si="54"/>
        <v>0</v>
      </c>
      <c r="BH98" s="13"/>
      <c r="BI98" s="26">
        <f t="shared" si="55"/>
        <v>0</v>
      </c>
      <c r="BJ98" s="27">
        <f t="shared" si="56"/>
        <v>0</v>
      </c>
      <c r="BL98" s="41"/>
    </row>
    <row r="99" spans="1:64" ht="14.5" outlineLevel="1" x14ac:dyDescent="0.35">
      <c r="A99" s="13"/>
      <c r="B99" s="340" t="s">
        <v>283</v>
      </c>
      <c r="C99" s="267"/>
      <c r="D99" s="329"/>
      <c r="E99" s="267"/>
      <c r="F99" s="319"/>
      <c r="G99" s="23"/>
      <c r="H99" s="23"/>
      <c r="I99" s="23"/>
      <c r="J99" s="201"/>
      <c r="K99" s="37"/>
      <c r="L99" s="205">
        <f t="shared" si="53"/>
        <v>0</v>
      </c>
      <c r="M99" s="13"/>
      <c r="N99" s="179">
        <f t="shared" si="57"/>
        <v>0</v>
      </c>
      <c r="O99" s="179">
        <f t="shared" si="57"/>
        <v>0</v>
      </c>
      <c r="P99" s="179">
        <f t="shared" si="57"/>
        <v>0</v>
      </c>
      <c r="Q99" s="395" t="str">
        <f t="shared" si="43"/>
        <v>ok</v>
      </c>
      <c r="R99" s="179"/>
      <c r="S99" s="168"/>
      <c r="T99" s="180"/>
      <c r="U99" s="179"/>
      <c r="V99" s="168"/>
      <c r="W99" s="180"/>
      <c r="X99" s="179"/>
      <c r="Y99" s="168"/>
      <c r="Z99" s="180"/>
      <c r="AA99" s="179"/>
      <c r="AB99" s="168"/>
      <c r="AC99" s="180"/>
      <c r="AD99" s="179"/>
      <c r="AE99" s="168"/>
      <c r="AF99" s="180"/>
      <c r="AG99" s="179"/>
      <c r="AH99" s="168"/>
      <c r="AI99" s="180"/>
      <c r="AJ99" s="179"/>
      <c r="AK99" s="168"/>
      <c r="AL99" s="180"/>
      <c r="AM99" s="179"/>
      <c r="AN99" s="168"/>
      <c r="AO99" s="180"/>
      <c r="AP99" s="179"/>
      <c r="AQ99" s="168"/>
      <c r="AR99" s="180"/>
      <c r="AS99" s="179"/>
      <c r="AT99" s="168"/>
      <c r="AU99" s="180"/>
      <c r="AV99" s="179"/>
      <c r="AW99" s="168"/>
      <c r="AX99" s="180"/>
      <c r="AY99" s="179"/>
      <c r="AZ99" s="168"/>
      <c r="BA99" s="180"/>
      <c r="BB99" s="13"/>
      <c r="BC99" s="26"/>
      <c r="BD99" s="27">
        <f t="shared" si="42"/>
        <v>0</v>
      </c>
      <c r="BE99" s="13"/>
      <c r="BF99" s="26"/>
      <c r="BG99" s="27">
        <f t="shared" si="54"/>
        <v>0</v>
      </c>
      <c r="BH99" s="13"/>
      <c r="BI99" s="26">
        <f t="shared" si="55"/>
        <v>0</v>
      </c>
      <c r="BJ99" s="27">
        <f t="shared" si="56"/>
        <v>0</v>
      </c>
      <c r="BL99" s="152"/>
    </row>
    <row r="100" spans="1:64" ht="14.5" outlineLevel="1" x14ac:dyDescent="0.35">
      <c r="A100" s="13"/>
      <c r="B100" s="340" t="s">
        <v>284</v>
      </c>
      <c r="C100" s="267"/>
      <c r="D100" s="329"/>
      <c r="E100" s="267"/>
      <c r="F100" s="319"/>
      <c r="G100" s="23"/>
      <c r="H100" s="23"/>
      <c r="I100" s="23"/>
      <c r="J100" s="201"/>
      <c r="K100" s="37"/>
      <c r="L100" s="205">
        <f t="shared" si="53"/>
        <v>0</v>
      </c>
      <c r="M100" s="13"/>
      <c r="N100" s="179">
        <f t="shared" si="57"/>
        <v>0</v>
      </c>
      <c r="O100" s="179">
        <f t="shared" si="57"/>
        <v>0</v>
      </c>
      <c r="P100" s="179">
        <f t="shared" si="57"/>
        <v>0</v>
      </c>
      <c r="Q100" s="395" t="str">
        <f t="shared" si="43"/>
        <v>ok</v>
      </c>
      <c r="R100" s="179"/>
      <c r="S100" s="168"/>
      <c r="T100" s="180"/>
      <c r="U100" s="179"/>
      <c r="V100" s="168"/>
      <c r="W100" s="180"/>
      <c r="X100" s="179"/>
      <c r="Y100" s="168"/>
      <c r="Z100" s="180"/>
      <c r="AA100" s="179"/>
      <c r="AB100" s="168"/>
      <c r="AC100" s="180"/>
      <c r="AD100" s="179"/>
      <c r="AE100" s="168"/>
      <c r="AF100" s="180"/>
      <c r="AG100" s="179"/>
      <c r="AH100" s="168"/>
      <c r="AI100" s="180"/>
      <c r="AJ100" s="179"/>
      <c r="AK100" s="168"/>
      <c r="AL100" s="180"/>
      <c r="AM100" s="179"/>
      <c r="AN100" s="168"/>
      <c r="AO100" s="180"/>
      <c r="AP100" s="179"/>
      <c r="AQ100" s="168"/>
      <c r="AR100" s="180"/>
      <c r="AS100" s="179"/>
      <c r="AT100" s="168"/>
      <c r="AU100" s="180"/>
      <c r="AV100" s="179"/>
      <c r="AW100" s="168"/>
      <c r="AX100" s="180"/>
      <c r="AY100" s="179"/>
      <c r="AZ100" s="168"/>
      <c r="BA100" s="180"/>
      <c r="BB100" s="13"/>
      <c r="BC100" s="26"/>
      <c r="BD100" s="27">
        <f t="shared" si="42"/>
        <v>0</v>
      </c>
      <c r="BE100" s="13"/>
      <c r="BF100" s="26"/>
      <c r="BG100" s="27">
        <f t="shared" si="54"/>
        <v>0</v>
      </c>
      <c r="BH100" s="13"/>
      <c r="BI100" s="26">
        <f t="shared" si="55"/>
        <v>0</v>
      </c>
      <c r="BJ100" s="27">
        <f t="shared" si="56"/>
        <v>0</v>
      </c>
      <c r="BL100" s="42"/>
    </row>
    <row r="101" spans="1:64" ht="14.5" outlineLevel="1" x14ac:dyDescent="0.35">
      <c r="A101" s="13"/>
      <c r="B101" s="340" t="s">
        <v>285</v>
      </c>
      <c r="C101" s="267"/>
      <c r="D101" s="329"/>
      <c r="E101" s="267"/>
      <c r="F101" s="319"/>
      <c r="G101" s="23"/>
      <c r="H101" s="23"/>
      <c r="I101" s="23"/>
      <c r="J101" s="201"/>
      <c r="K101" s="37"/>
      <c r="L101" s="205">
        <f t="shared" si="53"/>
        <v>0</v>
      </c>
      <c r="M101" s="13"/>
      <c r="N101" s="179">
        <f t="shared" si="57"/>
        <v>0</v>
      </c>
      <c r="O101" s="179">
        <f t="shared" si="57"/>
        <v>0</v>
      </c>
      <c r="P101" s="179">
        <f t="shared" si="57"/>
        <v>0</v>
      </c>
      <c r="Q101" s="395" t="str">
        <f t="shared" si="43"/>
        <v>ok</v>
      </c>
      <c r="R101" s="179"/>
      <c r="S101" s="168"/>
      <c r="T101" s="180"/>
      <c r="U101" s="179"/>
      <c r="V101" s="168"/>
      <c r="W101" s="180"/>
      <c r="X101" s="179"/>
      <c r="Y101" s="168"/>
      <c r="Z101" s="180"/>
      <c r="AA101" s="179"/>
      <c r="AB101" s="168"/>
      <c r="AC101" s="180"/>
      <c r="AD101" s="179"/>
      <c r="AE101" s="168"/>
      <c r="AF101" s="180"/>
      <c r="AG101" s="179"/>
      <c r="AH101" s="168"/>
      <c r="AI101" s="180"/>
      <c r="AJ101" s="179"/>
      <c r="AK101" s="168"/>
      <c r="AL101" s="180"/>
      <c r="AM101" s="179"/>
      <c r="AN101" s="168"/>
      <c r="AO101" s="180"/>
      <c r="AP101" s="179"/>
      <c r="AQ101" s="168"/>
      <c r="AR101" s="180"/>
      <c r="AS101" s="179"/>
      <c r="AT101" s="168"/>
      <c r="AU101" s="180"/>
      <c r="AV101" s="179"/>
      <c r="AW101" s="168"/>
      <c r="AX101" s="180"/>
      <c r="AY101" s="179"/>
      <c r="AZ101" s="168"/>
      <c r="BA101" s="180"/>
      <c r="BB101" s="13"/>
      <c r="BC101" s="26"/>
      <c r="BD101" s="27">
        <f t="shared" si="42"/>
        <v>0</v>
      </c>
      <c r="BE101" s="13"/>
      <c r="BF101" s="26"/>
      <c r="BG101" s="27">
        <f t="shared" si="54"/>
        <v>0</v>
      </c>
      <c r="BH101" s="13"/>
      <c r="BI101" s="26">
        <f t="shared" si="55"/>
        <v>0</v>
      </c>
      <c r="BJ101" s="27">
        <f t="shared" si="56"/>
        <v>0</v>
      </c>
      <c r="BL101" s="42"/>
    </row>
    <row r="102" spans="1:64" outlineLevel="1" thickBot="1" x14ac:dyDescent="0.4">
      <c r="A102" s="13"/>
      <c r="B102" s="340" t="s">
        <v>286</v>
      </c>
      <c r="C102" s="328"/>
      <c r="D102" s="329"/>
      <c r="E102" s="328"/>
      <c r="F102" s="326"/>
      <c r="G102" s="303"/>
      <c r="H102" s="303"/>
      <c r="I102" s="303"/>
      <c r="J102" s="311"/>
      <c r="K102" s="312"/>
      <c r="L102" s="205">
        <f t="shared" si="53"/>
        <v>0</v>
      </c>
      <c r="M102" s="13"/>
      <c r="N102" s="179">
        <f t="shared" si="57"/>
        <v>0</v>
      </c>
      <c r="O102" s="179">
        <f t="shared" si="57"/>
        <v>0</v>
      </c>
      <c r="P102" s="179">
        <f t="shared" si="57"/>
        <v>0</v>
      </c>
      <c r="Q102" s="395" t="str">
        <f t="shared" si="43"/>
        <v>ok</v>
      </c>
      <c r="R102" s="179"/>
      <c r="S102" s="168"/>
      <c r="T102" s="180"/>
      <c r="U102" s="179"/>
      <c r="V102" s="168"/>
      <c r="W102" s="180"/>
      <c r="X102" s="179"/>
      <c r="Y102" s="168"/>
      <c r="Z102" s="180"/>
      <c r="AA102" s="179"/>
      <c r="AB102" s="168"/>
      <c r="AC102" s="180"/>
      <c r="AD102" s="179"/>
      <c r="AE102" s="168"/>
      <c r="AF102" s="180"/>
      <c r="AG102" s="179"/>
      <c r="AH102" s="168"/>
      <c r="AI102" s="180"/>
      <c r="AJ102" s="179"/>
      <c r="AK102" s="168"/>
      <c r="AL102" s="180"/>
      <c r="AM102" s="179"/>
      <c r="AN102" s="168"/>
      <c r="AO102" s="180"/>
      <c r="AP102" s="179"/>
      <c r="AQ102" s="168"/>
      <c r="AR102" s="180"/>
      <c r="AS102" s="179"/>
      <c r="AT102" s="168"/>
      <c r="AU102" s="180"/>
      <c r="AV102" s="179"/>
      <c r="AW102" s="168"/>
      <c r="AX102" s="180"/>
      <c r="AY102" s="179"/>
      <c r="AZ102" s="168"/>
      <c r="BA102" s="180"/>
      <c r="BB102" s="13"/>
      <c r="BC102" s="26"/>
      <c r="BD102" s="27">
        <f t="shared" si="42"/>
        <v>0</v>
      </c>
      <c r="BE102" s="13"/>
      <c r="BF102" s="26"/>
      <c r="BG102" s="27">
        <f t="shared" si="54"/>
        <v>0</v>
      </c>
      <c r="BH102" s="13"/>
      <c r="BI102" s="26">
        <f t="shared" si="55"/>
        <v>0</v>
      </c>
      <c r="BJ102" s="27">
        <f t="shared" si="56"/>
        <v>0</v>
      </c>
      <c r="BL102" s="43"/>
    </row>
    <row r="103" spans="1:64" ht="15" customHeight="1" thickBot="1" x14ac:dyDescent="0.4">
      <c r="A103" s="13"/>
      <c r="B103" s="388" t="s">
        <v>313</v>
      </c>
      <c r="C103" s="387"/>
      <c r="D103" s="387"/>
      <c r="E103" s="387"/>
      <c r="F103" s="387"/>
      <c r="G103" s="387"/>
      <c r="H103" s="387"/>
      <c r="I103" s="387"/>
      <c r="J103" s="387"/>
      <c r="K103" s="387"/>
      <c r="L103" s="348">
        <f>SUM(L104:L113)</f>
        <v>25000000</v>
      </c>
      <c r="M103" s="20"/>
      <c r="N103" s="348">
        <f t="shared" ref="N103:P103" si="58">SUM(N104:N113)</f>
        <v>8333333.333333334</v>
      </c>
      <c r="O103" s="348">
        <f t="shared" si="58"/>
        <v>8333333.333333334</v>
      </c>
      <c r="P103" s="348">
        <f t="shared" si="58"/>
        <v>8333333.333333334</v>
      </c>
      <c r="Q103" s="395" t="str">
        <f t="shared" si="43"/>
        <v>ok</v>
      </c>
      <c r="R103" s="175">
        <f t="shared" ref="R103:BA103" si="59">SUM(R104:R113)</f>
        <v>0</v>
      </c>
      <c r="S103" s="166">
        <f t="shared" si="59"/>
        <v>0</v>
      </c>
      <c r="T103" s="176">
        <f t="shared" si="59"/>
        <v>0</v>
      </c>
      <c r="U103" s="175">
        <f t="shared" si="59"/>
        <v>0</v>
      </c>
      <c r="V103" s="166">
        <f t="shared" si="59"/>
        <v>0</v>
      </c>
      <c r="W103" s="176">
        <f t="shared" si="59"/>
        <v>0</v>
      </c>
      <c r="X103" s="175">
        <f t="shared" si="59"/>
        <v>0</v>
      </c>
      <c r="Y103" s="166">
        <f t="shared" si="59"/>
        <v>0</v>
      </c>
      <c r="Z103" s="176">
        <f t="shared" si="59"/>
        <v>0</v>
      </c>
      <c r="AA103" s="175">
        <f t="shared" si="59"/>
        <v>0</v>
      </c>
      <c r="AB103" s="166">
        <f t="shared" si="59"/>
        <v>0</v>
      </c>
      <c r="AC103" s="176">
        <f t="shared" si="59"/>
        <v>0</v>
      </c>
      <c r="AD103" s="175">
        <f t="shared" si="59"/>
        <v>0</v>
      </c>
      <c r="AE103" s="166">
        <f t="shared" si="59"/>
        <v>0</v>
      </c>
      <c r="AF103" s="176">
        <f t="shared" si="59"/>
        <v>0</v>
      </c>
      <c r="AG103" s="175">
        <f t="shared" si="59"/>
        <v>0</v>
      </c>
      <c r="AH103" s="166">
        <f t="shared" si="59"/>
        <v>0</v>
      </c>
      <c r="AI103" s="176">
        <f t="shared" si="59"/>
        <v>0</v>
      </c>
      <c r="AJ103" s="175">
        <f t="shared" si="59"/>
        <v>0</v>
      </c>
      <c r="AK103" s="166">
        <f t="shared" si="59"/>
        <v>0</v>
      </c>
      <c r="AL103" s="176">
        <f t="shared" si="59"/>
        <v>0</v>
      </c>
      <c r="AM103" s="175">
        <f t="shared" si="59"/>
        <v>0</v>
      </c>
      <c r="AN103" s="166">
        <f t="shared" si="59"/>
        <v>0</v>
      </c>
      <c r="AO103" s="176">
        <f t="shared" si="59"/>
        <v>0</v>
      </c>
      <c r="AP103" s="175">
        <f t="shared" si="59"/>
        <v>0</v>
      </c>
      <c r="AQ103" s="166">
        <f t="shared" si="59"/>
        <v>0</v>
      </c>
      <c r="AR103" s="176">
        <f t="shared" si="59"/>
        <v>0</v>
      </c>
      <c r="AS103" s="175">
        <f t="shared" si="59"/>
        <v>0</v>
      </c>
      <c r="AT103" s="166">
        <f t="shared" si="59"/>
        <v>0</v>
      </c>
      <c r="AU103" s="176">
        <f t="shared" si="59"/>
        <v>0</v>
      </c>
      <c r="AV103" s="175">
        <f t="shared" si="59"/>
        <v>0</v>
      </c>
      <c r="AW103" s="166">
        <f t="shared" si="59"/>
        <v>0</v>
      </c>
      <c r="AX103" s="176">
        <f t="shared" si="59"/>
        <v>0</v>
      </c>
      <c r="AY103" s="175">
        <f t="shared" si="59"/>
        <v>0</v>
      </c>
      <c r="AZ103" s="166">
        <f t="shared" si="59"/>
        <v>0</v>
      </c>
      <c r="BA103" s="176">
        <f t="shared" si="59"/>
        <v>0</v>
      </c>
      <c r="BB103" s="13"/>
      <c r="BC103" s="21">
        <f>SUM(BC104:BC113)</f>
        <v>0</v>
      </c>
      <c r="BD103" s="22">
        <f t="shared" si="42"/>
        <v>0</v>
      </c>
      <c r="BE103" s="13"/>
      <c r="BF103" s="21">
        <f>SUM(BF104:BF113)</f>
        <v>0</v>
      </c>
      <c r="BG103" s="22">
        <f>IFERROR(BF103/L103,0)</f>
        <v>0</v>
      </c>
      <c r="BH103" s="13"/>
      <c r="BI103" s="21">
        <f>SUM(BI104:BI113)</f>
        <v>0</v>
      </c>
      <c r="BJ103" s="22">
        <f>IFERROR(BI103/L103,0)</f>
        <v>0</v>
      </c>
      <c r="BL103" s="40"/>
    </row>
    <row r="104" spans="1:64" ht="14.5" x14ac:dyDescent="0.35">
      <c r="A104" s="13"/>
      <c r="B104" s="340" t="s">
        <v>287</v>
      </c>
      <c r="C104" s="353" t="s">
        <v>8</v>
      </c>
      <c r="D104" s="353" t="s">
        <v>189</v>
      </c>
      <c r="E104" s="353" t="s">
        <v>75</v>
      </c>
      <c r="F104" s="354">
        <v>1</v>
      </c>
      <c r="G104" s="355" t="s">
        <v>76</v>
      </c>
      <c r="H104" s="355">
        <v>1</v>
      </c>
      <c r="I104" s="355"/>
      <c r="J104" s="356">
        <v>1</v>
      </c>
      <c r="K104" s="357">
        <v>10000000</v>
      </c>
      <c r="L104" s="205">
        <f t="shared" ref="L104:L113" si="60">F104*H104*J104*K104</f>
        <v>10000000</v>
      </c>
      <c r="M104" s="13"/>
      <c r="N104" s="179">
        <f>$L104/3</f>
        <v>3333333.3333333335</v>
      </c>
      <c r="O104" s="179">
        <f>$L104/3</f>
        <v>3333333.3333333335</v>
      </c>
      <c r="P104" s="179">
        <f>$L104/3</f>
        <v>3333333.3333333335</v>
      </c>
      <c r="Q104" s="395" t="str">
        <f t="shared" si="43"/>
        <v>ok</v>
      </c>
      <c r="R104" s="177"/>
      <c r="S104" s="169"/>
      <c r="T104" s="178"/>
      <c r="U104" s="177"/>
      <c r="V104" s="169"/>
      <c r="W104" s="178"/>
      <c r="X104" s="177"/>
      <c r="Y104" s="169"/>
      <c r="Z104" s="178"/>
      <c r="AA104" s="177"/>
      <c r="AB104" s="169"/>
      <c r="AC104" s="178"/>
      <c r="AD104" s="177"/>
      <c r="AE104" s="169"/>
      <c r="AF104" s="178"/>
      <c r="AG104" s="177"/>
      <c r="AH104" s="169"/>
      <c r="AI104" s="178"/>
      <c r="AJ104" s="177"/>
      <c r="AK104" s="169"/>
      <c r="AL104" s="178"/>
      <c r="AM104" s="177"/>
      <c r="AN104" s="169"/>
      <c r="AO104" s="178"/>
      <c r="AP104" s="177"/>
      <c r="AQ104" s="169"/>
      <c r="AR104" s="178"/>
      <c r="AS104" s="177"/>
      <c r="AT104" s="169"/>
      <c r="AU104" s="178"/>
      <c r="AV104" s="177"/>
      <c r="AW104" s="169"/>
      <c r="AX104" s="178"/>
      <c r="AY104" s="177"/>
      <c r="AZ104" s="169"/>
      <c r="BA104" s="178"/>
      <c r="BB104" s="13"/>
      <c r="BC104" s="26"/>
      <c r="BD104" s="27">
        <f t="shared" si="42"/>
        <v>0</v>
      </c>
      <c r="BE104" s="13"/>
      <c r="BF104" s="26"/>
      <c r="BG104" s="27">
        <f t="shared" ref="BG104:BG113" si="61">IFERROR(BF104/L104,0)</f>
        <v>0</v>
      </c>
      <c r="BH104" s="13"/>
      <c r="BI104" s="26">
        <f t="shared" ref="BI104:BI113" si="62">BC104+BF104</f>
        <v>0</v>
      </c>
      <c r="BJ104" s="27">
        <f t="shared" ref="BJ104:BJ113" si="63">IFERROR(BI104/L104,0)</f>
        <v>0</v>
      </c>
      <c r="BL104" s="43"/>
    </row>
    <row r="105" spans="1:64" ht="14.5" x14ac:dyDescent="0.35">
      <c r="A105" s="13"/>
      <c r="B105" s="340" t="s">
        <v>288</v>
      </c>
      <c r="C105" s="267" t="s">
        <v>5</v>
      </c>
      <c r="D105" s="329" t="s">
        <v>185</v>
      </c>
      <c r="E105" s="267" t="s">
        <v>77</v>
      </c>
      <c r="F105" s="326">
        <v>1</v>
      </c>
      <c r="G105" s="303" t="s">
        <v>77</v>
      </c>
      <c r="H105" s="303">
        <v>1</v>
      </c>
      <c r="I105" s="303"/>
      <c r="J105" s="359">
        <v>1</v>
      </c>
      <c r="K105" s="305">
        <v>7500000</v>
      </c>
      <c r="L105" s="205">
        <f t="shared" si="60"/>
        <v>7500000</v>
      </c>
      <c r="M105" s="13"/>
      <c r="N105" s="179">
        <f t="shared" ref="N105:P113" si="64">$L105/3</f>
        <v>2500000</v>
      </c>
      <c r="O105" s="179">
        <f t="shared" si="64"/>
        <v>2500000</v>
      </c>
      <c r="P105" s="179">
        <f t="shared" si="64"/>
        <v>2500000</v>
      </c>
      <c r="Q105" s="395" t="str">
        <f t="shared" si="43"/>
        <v>ok</v>
      </c>
      <c r="R105" s="179"/>
      <c r="S105" s="168"/>
      <c r="T105" s="180"/>
      <c r="U105" s="179"/>
      <c r="V105" s="168"/>
      <c r="W105" s="180"/>
      <c r="X105" s="179"/>
      <c r="Y105" s="168"/>
      <c r="Z105" s="180"/>
      <c r="AA105" s="179"/>
      <c r="AB105" s="168"/>
      <c r="AC105" s="180"/>
      <c r="AD105" s="179"/>
      <c r="AE105" s="168"/>
      <c r="AF105" s="180"/>
      <c r="AG105" s="179"/>
      <c r="AH105" s="168"/>
      <c r="AI105" s="180"/>
      <c r="AJ105" s="179"/>
      <c r="AK105" s="168"/>
      <c r="AL105" s="180"/>
      <c r="AM105" s="179"/>
      <c r="AN105" s="168"/>
      <c r="AO105" s="180"/>
      <c r="AP105" s="179"/>
      <c r="AQ105" s="168"/>
      <c r="AR105" s="180"/>
      <c r="AS105" s="179"/>
      <c r="AT105" s="168"/>
      <c r="AU105" s="180"/>
      <c r="AV105" s="179"/>
      <c r="AW105" s="168"/>
      <c r="AX105" s="180"/>
      <c r="AY105" s="179"/>
      <c r="AZ105" s="168"/>
      <c r="BA105" s="180"/>
      <c r="BB105" s="13"/>
      <c r="BC105" s="26"/>
      <c r="BD105" s="27">
        <f t="shared" si="42"/>
        <v>0</v>
      </c>
      <c r="BE105" s="13"/>
      <c r="BF105" s="26"/>
      <c r="BG105" s="27">
        <f t="shared" si="61"/>
        <v>0</v>
      </c>
      <c r="BH105" s="13"/>
      <c r="BI105" s="26">
        <f t="shared" si="62"/>
        <v>0</v>
      </c>
      <c r="BJ105" s="27">
        <f t="shared" si="63"/>
        <v>0</v>
      </c>
      <c r="BL105" s="43"/>
    </row>
    <row r="106" spans="1:64" ht="14.5" outlineLevel="1" x14ac:dyDescent="0.35">
      <c r="A106" s="13"/>
      <c r="B106" s="340" t="s">
        <v>289</v>
      </c>
      <c r="C106" s="267" t="s">
        <v>5</v>
      </c>
      <c r="D106" s="267" t="s">
        <v>184</v>
      </c>
      <c r="E106" s="267" t="s">
        <v>77</v>
      </c>
      <c r="F106" s="267">
        <v>1</v>
      </c>
      <c r="G106" s="267" t="s">
        <v>77</v>
      </c>
      <c r="H106" s="267">
        <v>1</v>
      </c>
      <c r="I106" s="267"/>
      <c r="J106" s="359">
        <v>1</v>
      </c>
      <c r="K106" s="24">
        <v>7500000</v>
      </c>
      <c r="L106" s="205">
        <f t="shared" si="60"/>
        <v>7500000</v>
      </c>
      <c r="M106" s="13"/>
      <c r="N106" s="179">
        <f t="shared" si="64"/>
        <v>2500000</v>
      </c>
      <c r="O106" s="179">
        <f t="shared" si="64"/>
        <v>2500000</v>
      </c>
      <c r="P106" s="179">
        <f t="shared" si="64"/>
        <v>2500000</v>
      </c>
      <c r="Q106" s="395" t="str">
        <f t="shared" si="43"/>
        <v>ok</v>
      </c>
      <c r="R106" s="181"/>
      <c r="S106" s="174"/>
      <c r="T106" s="182"/>
      <c r="U106" s="181"/>
      <c r="V106" s="174"/>
      <c r="W106" s="182"/>
      <c r="X106" s="181"/>
      <c r="Y106" s="174"/>
      <c r="Z106" s="182"/>
      <c r="AA106" s="181"/>
      <c r="AB106" s="174"/>
      <c r="AC106" s="182"/>
      <c r="AD106" s="181"/>
      <c r="AE106" s="174"/>
      <c r="AF106" s="182"/>
      <c r="AG106" s="181"/>
      <c r="AH106" s="174"/>
      <c r="AI106" s="182"/>
      <c r="AJ106" s="181"/>
      <c r="AK106" s="174"/>
      <c r="AL106" s="182"/>
      <c r="AM106" s="181"/>
      <c r="AN106" s="174"/>
      <c r="AO106" s="182"/>
      <c r="AP106" s="181"/>
      <c r="AQ106" s="174"/>
      <c r="AR106" s="182"/>
      <c r="AS106" s="181"/>
      <c r="AT106" s="174"/>
      <c r="AU106" s="182"/>
      <c r="AV106" s="181"/>
      <c r="AW106" s="174"/>
      <c r="AX106" s="182"/>
      <c r="AY106" s="181"/>
      <c r="AZ106" s="174"/>
      <c r="BA106" s="182"/>
      <c r="BB106" s="13"/>
      <c r="BC106" s="26"/>
      <c r="BD106" s="27">
        <f t="shared" si="42"/>
        <v>0</v>
      </c>
      <c r="BE106" s="13"/>
      <c r="BF106" s="26"/>
      <c r="BG106" s="27">
        <f t="shared" si="61"/>
        <v>0</v>
      </c>
      <c r="BH106" s="13"/>
      <c r="BI106" s="26">
        <f t="shared" si="62"/>
        <v>0</v>
      </c>
      <c r="BJ106" s="27">
        <f t="shared" si="63"/>
        <v>0</v>
      </c>
      <c r="BL106" s="43"/>
    </row>
    <row r="107" spans="1:64" ht="14.5" outlineLevel="1" x14ac:dyDescent="0.35">
      <c r="A107" s="13"/>
      <c r="B107" s="340" t="s">
        <v>290</v>
      </c>
      <c r="C107" s="267"/>
      <c r="D107" s="267"/>
      <c r="E107" s="267"/>
      <c r="F107" s="267"/>
      <c r="G107" s="267"/>
      <c r="H107" s="267"/>
      <c r="I107" s="267"/>
      <c r="J107" s="360"/>
      <c r="K107" s="24"/>
      <c r="L107" s="205">
        <f t="shared" si="60"/>
        <v>0</v>
      </c>
      <c r="M107" s="13"/>
      <c r="N107" s="179">
        <f t="shared" si="64"/>
        <v>0</v>
      </c>
      <c r="O107" s="179">
        <f t="shared" si="64"/>
        <v>0</v>
      </c>
      <c r="P107" s="179">
        <f t="shared" si="64"/>
        <v>0</v>
      </c>
      <c r="Q107" s="395" t="str">
        <f t="shared" si="43"/>
        <v>ok</v>
      </c>
      <c r="R107" s="183"/>
      <c r="S107" s="61"/>
      <c r="T107" s="184"/>
      <c r="U107" s="183"/>
      <c r="V107" s="61"/>
      <c r="W107" s="184"/>
      <c r="X107" s="183"/>
      <c r="Y107" s="61"/>
      <c r="Z107" s="184"/>
      <c r="AA107" s="183"/>
      <c r="AB107" s="61"/>
      <c r="AC107" s="184"/>
      <c r="AD107" s="183"/>
      <c r="AE107" s="61"/>
      <c r="AF107" s="184"/>
      <c r="AG107" s="183"/>
      <c r="AH107" s="61"/>
      <c r="AI107" s="184"/>
      <c r="AJ107" s="183"/>
      <c r="AK107" s="61"/>
      <c r="AL107" s="184"/>
      <c r="AM107" s="183"/>
      <c r="AN107" s="61"/>
      <c r="AO107" s="184"/>
      <c r="AP107" s="183"/>
      <c r="AQ107" s="61"/>
      <c r="AR107" s="184"/>
      <c r="AS107" s="183"/>
      <c r="AT107" s="61"/>
      <c r="AU107" s="184"/>
      <c r="AV107" s="183"/>
      <c r="AW107" s="61"/>
      <c r="AX107" s="184"/>
      <c r="AY107" s="183"/>
      <c r="AZ107" s="61"/>
      <c r="BA107" s="184"/>
      <c r="BB107" s="13"/>
      <c r="BC107" s="26"/>
      <c r="BD107" s="27">
        <f t="shared" si="42"/>
        <v>0</v>
      </c>
      <c r="BE107" s="13"/>
      <c r="BF107" s="26"/>
      <c r="BG107" s="27">
        <f t="shared" si="61"/>
        <v>0</v>
      </c>
      <c r="BH107" s="13"/>
      <c r="BI107" s="26">
        <f t="shared" si="62"/>
        <v>0</v>
      </c>
      <c r="BJ107" s="27">
        <f t="shared" si="63"/>
        <v>0</v>
      </c>
      <c r="BL107" s="43"/>
    </row>
    <row r="108" spans="1:64" ht="14.5" outlineLevel="1" x14ac:dyDescent="0.35">
      <c r="A108" s="13"/>
      <c r="B108" s="340" t="s">
        <v>291</v>
      </c>
      <c r="C108" s="267"/>
      <c r="D108" s="329"/>
      <c r="E108" s="267"/>
      <c r="F108" s="267"/>
      <c r="G108" s="23"/>
      <c r="H108" s="23"/>
      <c r="I108" s="23"/>
      <c r="J108" s="56"/>
      <c r="K108" s="24"/>
      <c r="L108" s="205">
        <f t="shared" si="60"/>
        <v>0</v>
      </c>
      <c r="M108" s="13"/>
      <c r="N108" s="179">
        <f t="shared" si="64"/>
        <v>0</v>
      </c>
      <c r="O108" s="179">
        <f t="shared" si="64"/>
        <v>0</v>
      </c>
      <c r="P108" s="179">
        <f t="shared" si="64"/>
        <v>0</v>
      </c>
      <c r="Q108" s="395" t="str">
        <f t="shared" si="43"/>
        <v>ok</v>
      </c>
      <c r="R108" s="183"/>
      <c r="S108" s="61"/>
      <c r="T108" s="184"/>
      <c r="U108" s="183"/>
      <c r="V108" s="61"/>
      <c r="W108" s="184"/>
      <c r="X108" s="183"/>
      <c r="Y108" s="61"/>
      <c r="Z108" s="184"/>
      <c r="AA108" s="183"/>
      <c r="AB108" s="61"/>
      <c r="AC108" s="184"/>
      <c r="AD108" s="183"/>
      <c r="AE108" s="61"/>
      <c r="AF108" s="184"/>
      <c r="AG108" s="183"/>
      <c r="AH108" s="61"/>
      <c r="AI108" s="184"/>
      <c r="AJ108" s="183"/>
      <c r="AK108" s="61"/>
      <c r="AL108" s="184"/>
      <c r="AM108" s="183"/>
      <c r="AN108" s="61"/>
      <c r="AO108" s="184"/>
      <c r="AP108" s="183"/>
      <c r="AQ108" s="61"/>
      <c r="AR108" s="184"/>
      <c r="AS108" s="183"/>
      <c r="AT108" s="61"/>
      <c r="AU108" s="184"/>
      <c r="AV108" s="183"/>
      <c r="AW108" s="61"/>
      <c r="AX108" s="184"/>
      <c r="AY108" s="183"/>
      <c r="AZ108" s="61"/>
      <c r="BA108" s="184"/>
      <c r="BB108" s="13"/>
      <c r="BC108" s="26"/>
      <c r="BD108" s="27">
        <f t="shared" si="42"/>
        <v>0</v>
      </c>
      <c r="BE108" s="13"/>
      <c r="BF108" s="26"/>
      <c r="BG108" s="27">
        <f t="shared" si="61"/>
        <v>0</v>
      </c>
      <c r="BH108" s="13"/>
      <c r="BI108" s="26">
        <f t="shared" si="62"/>
        <v>0</v>
      </c>
      <c r="BJ108" s="27">
        <f t="shared" si="63"/>
        <v>0</v>
      </c>
      <c r="BL108" s="43"/>
    </row>
    <row r="109" spans="1:64" ht="14.5" outlineLevel="1" x14ac:dyDescent="0.35">
      <c r="A109" s="13"/>
      <c r="B109" s="340" t="s">
        <v>292</v>
      </c>
      <c r="C109" s="267"/>
      <c r="D109" s="329"/>
      <c r="E109" s="267"/>
      <c r="F109" s="267"/>
      <c r="G109" s="23"/>
      <c r="H109" s="23"/>
      <c r="I109" s="23"/>
      <c r="J109" s="56"/>
      <c r="K109" s="24"/>
      <c r="L109" s="205">
        <f t="shared" si="60"/>
        <v>0</v>
      </c>
      <c r="M109" s="13"/>
      <c r="N109" s="179">
        <f t="shared" si="64"/>
        <v>0</v>
      </c>
      <c r="O109" s="179">
        <f t="shared" si="64"/>
        <v>0</v>
      </c>
      <c r="P109" s="179">
        <f t="shared" si="64"/>
        <v>0</v>
      </c>
      <c r="Q109" s="395" t="str">
        <f t="shared" si="43"/>
        <v>ok</v>
      </c>
      <c r="R109" s="183"/>
      <c r="S109" s="61"/>
      <c r="T109" s="184"/>
      <c r="U109" s="183"/>
      <c r="V109" s="61"/>
      <c r="W109" s="184"/>
      <c r="X109" s="183"/>
      <c r="Y109" s="61"/>
      <c r="Z109" s="184"/>
      <c r="AA109" s="183"/>
      <c r="AB109" s="61"/>
      <c r="AC109" s="184"/>
      <c r="AD109" s="183"/>
      <c r="AE109" s="61"/>
      <c r="AF109" s="184"/>
      <c r="AG109" s="183"/>
      <c r="AH109" s="61"/>
      <c r="AI109" s="184"/>
      <c r="AJ109" s="183"/>
      <c r="AK109" s="61"/>
      <c r="AL109" s="184"/>
      <c r="AM109" s="183"/>
      <c r="AN109" s="61"/>
      <c r="AO109" s="184"/>
      <c r="AP109" s="183"/>
      <c r="AQ109" s="61"/>
      <c r="AR109" s="184"/>
      <c r="AS109" s="183"/>
      <c r="AT109" s="61"/>
      <c r="AU109" s="184"/>
      <c r="AV109" s="183"/>
      <c r="AW109" s="61"/>
      <c r="AX109" s="184"/>
      <c r="AY109" s="183"/>
      <c r="AZ109" s="61"/>
      <c r="BA109" s="184"/>
      <c r="BB109" s="13"/>
      <c r="BC109" s="26"/>
      <c r="BD109" s="27">
        <f t="shared" si="42"/>
        <v>0</v>
      </c>
      <c r="BE109" s="13"/>
      <c r="BF109" s="26"/>
      <c r="BG109" s="27">
        <f t="shared" si="61"/>
        <v>0</v>
      </c>
      <c r="BH109" s="13"/>
      <c r="BI109" s="26">
        <f t="shared" si="62"/>
        <v>0</v>
      </c>
      <c r="BJ109" s="27">
        <f t="shared" si="63"/>
        <v>0</v>
      </c>
      <c r="BL109" s="43"/>
    </row>
    <row r="110" spans="1:64" ht="14.5" outlineLevel="1" x14ac:dyDescent="0.35">
      <c r="A110" s="13"/>
      <c r="B110" s="340" t="s">
        <v>293</v>
      </c>
      <c r="C110" s="267"/>
      <c r="D110" s="329"/>
      <c r="E110" s="267"/>
      <c r="F110" s="267"/>
      <c r="G110" s="23"/>
      <c r="H110" s="23"/>
      <c r="I110" s="23"/>
      <c r="J110" s="56"/>
      <c r="K110" s="24"/>
      <c r="L110" s="205">
        <f t="shared" si="60"/>
        <v>0</v>
      </c>
      <c r="M110" s="13"/>
      <c r="N110" s="179">
        <f t="shared" si="64"/>
        <v>0</v>
      </c>
      <c r="O110" s="179">
        <f t="shared" si="64"/>
        <v>0</v>
      </c>
      <c r="P110" s="179">
        <f t="shared" si="64"/>
        <v>0</v>
      </c>
      <c r="Q110" s="395" t="str">
        <f t="shared" si="43"/>
        <v>ok</v>
      </c>
      <c r="R110" s="183"/>
      <c r="S110" s="61"/>
      <c r="T110" s="184"/>
      <c r="U110" s="183"/>
      <c r="V110" s="61"/>
      <c r="W110" s="184"/>
      <c r="X110" s="183"/>
      <c r="Y110" s="61"/>
      <c r="Z110" s="184"/>
      <c r="AA110" s="183"/>
      <c r="AB110" s="61"/>
      <c r="AC110" s="184"/>
      <c r="AD110" s="183"/>
      <c r="AE110" s="61"/>
      <c r="AF110" s="184"/>
      <c r="AG110" s="183"/>
      <c r="AH110" s="61"/>
      <c r="AI110" s="184"/>
      <c r="AJ110" s="183"/>
      <c r="AK110" s="61"/>
      <c r="AL110" s="184"/>
      <c r="AM110" s="183"/>
      <c r="AN110" s="61"/>
      <c r="AO110" s="184"/>
      <c r="AP110" s="183"/>
      <c r="AQ110" s="61"/>
      <c r="AR110" s="184"/>
      <c r="AS110" s="183"/>
      <c r="AT110" s="61"/>
      <c r="AU110" s="184"/>
      <c r="AV110" s="183"/>
      <c r="AW110" s="61"/>
      <c r="AX110" s="184"/>
      <c r="AY110" s="183"/>
      <c r="AZ110" s="61"/>
      <c r="BA110" s="184"/>
      <c r="BB110" s="13"/>
      <c r="BC110" s="26"/>
      <c r="BD110" s="27">
        <f t="shared" si="42"/>
        <v>0</v>
      </c>
      <c r="BE110" s="13"/>
      <c r="BF110" s="26"/>
      <c r="BG110" s="27">
        <f t="shared" si="61"/>
        <v>0</v>
      </c>
      <c r="BH110" s="13"/>
      <c r="BI110" s="26">
        <f t="shared" si="62"/>
        <v>0</v>
      </c>
      <c r="BJ110" s="27">
        <f t="shared" si="63"/>
        <v>0</v>
      </c>
      <c r="BL110" s="43"/>
    </row>
    <row r="111" spans="1:64" ht="14.5" outlineLevel="1" x14ac:dyDescent="0.35">
      <c r="A111" s="13"/>
      <c r="B111" s="340" t="s">
        <v>294</v>
      </c>
      <c r="C111" s="267"/>
      <c r="D111" s="329"/>
      <c r="E111" s="267"/>
      <c r="F111" s="267"/>
      <c r="G111" s="23"/>
      <c r="H111" s="23"/>
      <c r="I111" s="23"/>
      <c r="J111" s="56"/>
      <c r="K111" s="24"/>
      <c r="L111" s="205">
        <f t="shared" si="60"/>
        <v>0</v>
      </c>
      <c r="M111" s="13"/>
      <c r="N111" s="179">
        <f t="shared" si="64"/>
        <v>0</v>
      </c>
      <c r="O111" s="179">
        <f t="shared" si="64"/>
        <v>0</v>
      </c>
      <c r="P111" s="179">
        <f t="shared" si="64"/>
        <v>0</v>
      </c>
      <c r="Q111" s="395" t="str">
        <f t="shared" si="43"/>
        <v>ok</v>
      </c>
      <c r="R111" s="183"/>
      <c r="S111" s="61"/>
      <c r="T111" s="184"/>
      <c r="U111" s="183"/>
      <c r="V111" s="61"/>
      <c r="W111" s="184"/>
      <c r="X111" s="183"/>
      <c r="Y111" s="61"/>
      <c r="Z111" s="184"/>
      <c r="AA111" s="183"/>
      <c r="AB111" s="61"/>
      <c r="AC111" s="184"/>
      <c r="AD111" s="183"/>
      <c r="AE111" s="61"/>
      <c r="AF111" s="184"/>
      <c r="AG111" s="183"/>
      <c r="AH111" s="61"/>
      <c r="AI111" s="184"/>
      <c r="AJ111" s="183"/>
      <c r="AK111" s="61"/>
      <c r="AL111" s="184"/>
      <c r="AM111" s="183"/>
      <c r="AN111" s="61"/>
      <c r="AO111" s="184"/>
      <c r="AP111" s="183"/>
      <c r="AQ111" s="61"/>
      <c r="AR111" s="184"/>
      <c r="AS111" s="183"/>
      <c r="AT111" s="61"/>
      <c r="AU111" s="184"/>
      <c r="AV111" s="183"/>
      <c r="AW111" s="61"/>
      <c r="AX111" s="184"/>
      <c r="AY111" s="183"/>
      <c r="AZ111" s="61"/>
      <c r="BA111" s="184"/>
      <c r="BB111" s="13"/>
      <c r="BC111" s="26"/>
      <c r="BD111" s="27">
        <f t="shared" si="42"/>
        <v>0</v>
      </c>
      <c r="BE111" s="13"/>
      <c r="BF111" s="26"/>
      <c r="BG111" s="27">
        <f t="shared" si="61"/>
        <v>0</v>
      </c>
      <c r="BH111" s="13"/>
      <c r="BI111" s="26">
        <f t="shared" si="62"/>
        <v>0</v>
      </c>
      <c r="BJ111" s="27">
        <f t="shared" si="63"/>
        <v>0</v>
      </c>
      <c r="BL111" s="43"/>
    </row>
    <row r="112" spans="1:64" ht="14.5" outlineLevel="1" x14ac:dyDescent="0.35">
      <c r="A112" s="13"/>
      <c r="B112" s="340" t="s">
        <v>295</v>
      </c>
      <c r="C112" s="267"/>
      <c r="D112" s="329"/>
      <c r="E112" s="267"/>
      <c r="F112" s="267"/>
      <c r="G112" s="23"/>
      <c r="H112" s="23"/>
      <c r="I112" s="23"/>
      <c r="J112" s="56"/>
      <c r="K112" s="24"/>
      <c r="L112" s="205">
        <f t="shared" si="60"/>
        <v>0</v>
      </c>
      <c r="M112" s="13"/>
      <c r="N112" s="179">
        <f t="shared" si="64"/>
        <v>0</v>
      </c>
      <c r="O112" s="179">
        <f t="shared" si="64"/>
        <v>0</v>
      </c>
      <c r="P112" s="179">
        <f t="shared" si="64"/>
        <v>0</v>
      </c>
      <c r="Q112" s="395" t="str">
        <f t="shared" si="43"/>
        <v>ok</v>
      </c>
      <c r="R112" s="183"/>
      <c r="S112" s="61"/>
      <c r="T112" s="184"/>
      <c r="U112" s="183"/>
      <c r="V112" s="61"/>
      <c r="W112" s="184"/>
      <c r="X112" s="183"/>
      <c r="Y112" s="61"/>
      <c r="Z112" s="184"/>
      <c r="AA112" s="183"/>
      <c r="AB112" s="61"/>
      <c r="AC112" s="184"/>
      <c r="AD112" s="183"/>
      <c r="AE112" s="61"/>
      <c r="AF112" s="184"/>
      <c r="AG112" s="183"/>
      <c r="AH112" s="61"/>
      <c r="AI112" s="184"/>
      <c r="AJ112" s="183"/>
      <c r="AK112" s="61"/>
      <c r="AL112" s="184"/>
      <c r="AM112" s="183"/>
      <c r="AN112" s="61"/>
      <c r="AO112" s="184"/>
      <c r="AP112" s="183"/>
      <c r="AQ112" s="61"/>
      <c r="AR112" s="184"/>
      <c r="AS112" s="183"/>
      <c r="AT112" s="61"/>
      <c r="AU112" s="184"/>
      <c r="AV112" s="183"/>
      <c r="AW112" s="61"/>
      <c r="AX112" s="184"/>
      <c r="AY112" s="183"/>
      <c r="AZ112" s="61"/>
      <c r="BA112" s="184"/>
      <c r="BB112" s="13"/>
      <c r="BC112" s="26"/>
      <c r="BD112" s="27">
        <f t="shared" si="42"/>
        <v>0</v>
      </c>
      <c r="BE112" s="13"/>
      <c r="BF112" s="26"/>
      <c r="BG112" s="27">
        <f t="shared" si="61"/>
        <v>0</v>
      </c>
      <c r="BH112" s="13"/>
      <c r="BI112" s="26">
        <f t="shared" si="62"/>
        <v>0</v>
      </c>
      <c r="BJ112" s="27">
        <f t="shared" si="63"/>
        <v>0</v>
      </c>
      <c r="BL112" s="43"/>
    </row>
    <row r="113" spans="1:64" outlineLevel="1" thickBot="1" x14ac:dyDescent="0.4">
      <c r="A113" s="13"/>
      <c r="B113" s="340" t="s">
        <v>296</v>
      </c>
      <c r="C113" s="317"/>
      <c r="D113" s="358"/>
      <c r="E113" s="317"/>
      <c r="F113" s="341"/>
      <c r="G113" s="192"/>
      <c r="H113" s="192"/>
      <c r="I113" s="192"/>
      <c r="J113" s="193"/>
      <c r="K113" s="194"/>
      <c r="L113" s="205">
        <f t="shared" si="60"/>
        <v>0</v>
      </c>
      <c r="M113" s="13"/>
      <c r="N113" s="179">
        <f t="shared" si="64"/>
        <v>0</v>
      </c>
      <c r="O113" s="179">
        <f t="shared" si="64"/>
        <v>0</v>
      </c>
      <c r="P113" s="179">
        <f t="shared" si="64"/>
        <v>0</v>
      </c>
      <c r="Q113" s="395" t="str">
        <f t="shared" si="43"/>
        <v>ok</v>
      </c>
      <c r="R113" s="185"/>
      <c r="S113" s="66"/>
      <c r="T113" s="186"/>
      <c r="U113" s="185"/>
      <c r="V113" s="66"/>
      <c r="W113" s="186"/>
      <c r="X113" s="185"/>
      <c r="Y113" s="66"/>
      <c r="Z113" s="186"/>
      <c r="AA113" s="185"/>
      <c r="AB113" s="66"/>
      <c r="AC113" s="186"/>
      <c r="AD113" s="185"/>
      <c r="AE113" s="66"/>
      <c r="AF113" s="186"/>
      <c r="AG113" s="185"/>
      <c r="AH113" s="66"/>
      <c r="AI113" s="186"/>
      <c r="AJ113" s="185"/>
      <c r="AK113" s="66"/>
      <c r="AL113" s="186"/>
      <c r="AM113" s="185"/>
      <c r="AN113" s="66"/>
      <c r="AO113" s="186"/>
      <c r="AP113" s="185"/>
      <c r="AQ113" s="66"/>
      <c r="AR113" s="186"/>
      <c r="AS113" s="185"/>
      <c r="AT113" s="66"/>
      <c r="AU113" s="186"/>
      <c r="AV113" s="185"/>
      <c r="AW113" s="66"/>
      <c r="AX113" s="186"/>
      <c r="AY113" s="185"/>
      <c r="AZ113" s="66"/>
      <c r="BA113" s="186"/>
      <c r="BB113" s="13"/>
      <c r="BC113" s="155"/>
      <c r="BD113" s="197">
        <f t="shared" si="42"/>
        <v>0</v>
      </c>
      <c r="BE113" s="13"/>
      <c r="BF113" s="155"/>
      <c r="BG113" s="27">
        <f t="shared" si="61"/>
        <v>0</v>
      </c>
      <c r="BH113" s="13"/>
      <c r="BI113" s="26">
        <f t="shared" si="62"/>
        <v>0</v>
      </c>
      <c r="BJ113" s="27">
        <f t="shared" si="63"/>
        <v>0</v>
      </c>
      <c r="BL113" s="198"/>
    </row>
    <row r="114" spans="1:64" ht="15" customHeight="1" thickBot="1" x14ac:dyDescent="0.4">
      <c r="A114" s="13"/>
      <c r="B114" s="388" t="s">
        <v>326</v>
      </c>
      <c r="C114" s="387"/>
      <c r="D114" s="387"/>
      <c r="E114" s="387"/>
      <c r="F114" s="387"/>
      <c r="G114" s="387"/>
      <c r="H114" s="387"/>
      <c r="I114" s="387"/>
      <c r="J114" s="387"/>
      <c r="K114" s="387"/>
      <c r="L114" s="348">
        <f>SUM(L115:L124)</f>
        <v>25000000</v>
      </c>
      <c r="M114" s="20"/>
      <c r="N114" s="348">
        <f t="shared" ref="N114:P114" si="65">SUM(N115:N124)</f>
        <v>8333333.333333334</v>
      </c>
      <c r="O114" s="348">
        <f t="shared" si="65"/>
        <v>8333333.333333334</v>
      </c>
      <c r="P114" s="348">
        <f t="shared" si="65"/>
        <v>8333333.333333334</v>
      </c>
      <c r="Q114" s="395" t="str">
        <f t="shared" si="43"/>
        <v>ok</v>
      </c>
      <c r="R114" s="175">
        <f t="shared" ref="R114:BA114" si="66">SUM(R115:R124)</f>
        <v>0</v>
      </c>
      <c r="S114" s="166">
        <f t="shared" si="66"/>
        <v>0</v>
      </c>
      <c r="T114" s="176">
        <f t="shared" si="66"/>
        <v>0</v>
      </c>
      <c r="U114" s="175">
        <f t="shared" si="66"/>
        <v>0</v>
      </c>
      <c r="V114" s="166">
        <f t="shared" si="66"/>
        <v>0</v>
      </c>
      <c r="W114" s="176">
        <f t="shared" si="66"/>
        <v>0</v>
      </c>
      <c r="X114" s="175">
        <f t="shared" si="66"/>
        <v>0</v>
      </c>
      <c r="Y114" s="166">
        <f t="shared" si="66"/>
        <v>0</v>
      </c>
      <c r="Z114" s="176">
        <f t="shared" si="66"/>
        <v>0</v>
      </c>
      <c r="AA114" s="175">
        <f t="shared" si="66"/>
        <v>0</v>
      </c>
      <c r="AB114" s="166">
        <f t="shared" si="66"/>
        <v>0</v>
      </c>
      <c r="AC114" s="176">
        <f t="shared" si="66"/>
        <v>0</v>
      </c>
      <c r="AD114" s="175">
        <f t="shared" si="66"/>
        <v>0</v>
      </c>
      <c r="AE114" s="166">
        <f t="shared" si="66"/>
        <v>0</v>
      </c>
      <c r="AF114" s="176">
        <f t="shared" si="66"/>
        <v>0</v>
      </c>
      <c r="AG114" s="175">
        <f t="shared" si="66"/>
        <v>0</v>
      </c>
      <c r="AH114" s="166">
        <f t="shared" si="66"/>
        <v>0</v>
      </c>
      <c r="AI114" s="176">
        <f t="shared" si="66"/>
        <v>0</v>
      </c>
      <c r="AJ114" s="175">
        <f t="shared" si="66"/>
        <v>0</v>
      </c>
      <c r="AK114" s="166">
        <f t="shared" si="66"/>
        <v>0</v>
      </c>
      <c r="AL114" s="176">
        <f t="shared" si="66"/>
        <v>0</v>
      </c>
      <c r="AM114" s="175">
        <f t="shared" si="66"/>
        <v>0</v>
      </c>
      <c r="AN114" s="166">
        <f t="shared" si="66"/>
        <v>0</v>
      </c>
      <c r="AO114" s="176">
        <f t="shared" si="66"/>
        <v>0</v>
      </c>
      <c r="AP114" s="175">
        <f t="shared" si="66"/>
        <v>0</v>
      </c>
      <c r="AQ114" s="166">
        <f t="shared" si="66"/>
        <v>0</v>
      </c>
      <c r="AR114" s="176">
        <f t="shared" si="66"/>
        <v>0</v>
      </c>
      <c r="AS114" s="175">
        <f t="shared" si="66"/>
        <v>0</v>
      </c>
      <c r="AT114" s="166">
        <f t="shared" si="66"/>
        <v>0</v>
      </c>
      <c r="AU114" s="176">
        <f t="shared" si="66"/>
        <v>0</v>
      </c>
      <c r="AV114" s="175">
        <f t="shared" si="66"/>
        <v>0</v>
      </c>
      <c r="AW114" s="166">
        <f t="shared" si="66"/>
        <v>0</v>
      </c>
      <c r="AX114" s="176">
        <f t="shared" si="66"/>
        <v>0</v>
      </c>
      <c r="AY114" s="175">
        <f t="shared" si="66"/>
        <v>0</v>
      </c>
      <c r="AZ114" s="166">
        <f t="shared" si="66"/>
        <v>0</v>
      </c>
      <c r="BA114" s="176">
        <f t="shared" si="66"/>
        <v>0</v>
      </c>
      <c r="BB114" s="13"/>
      <c r="BC114" s="21">
        <f>SUM(BC115:BC124)</f>
        <v>0</v>
      </c>
      <c r="BD114" s="22">
        <f t="shared" si="42"/>
        <v>0</v>
      </c>
      <c r="BE114" s="13"/>
      <c r="BF114" s="21">
        <f>SUM(BF115:BF124)</f>
        <v>0</v>
      </c>
      <c r="BG114" s="22">
        <f>IFERROR(BF114/L114,0)</f>
        <v>0</v>
      </c>
      <c r="BH114" s="13"/>
      <c r="BI114" s="21">
        <f>SUM(BI115:BI124)</f>
        <v>0</v>
      </c>
      <c r="BJ114" s="22">
        <f>IFERROR(BI114/L114,0)</f>
        <v>0</v>
      </c>
      <c r="BL114" s="40"/>
    </row>
    <row r="115" spans="1:64" ht="14.5" x14ac:dyDescent="0.35">
      <c r="A115" s="13"/>
      <c r="B115" s="340" t="s">
        <v>327</v>
      </c>
      <c r="C115" s="353" t="s">
        <v>8</v>
      </c>
      <c r="D115" s="353" t="s">
        <v>189</v>
      </c>
      <c r="E115" s="353" t="s">
        <v>75</v>
      </c>
      <c r="F115" s="354">
        <v>1</v>
      </c>
      <c r="G115" s="355" t="s">
        <v>76</v>
      </c>
      <c r="H115" s="355">
        <v>1</v>
      </c>
      <c r="I115" s="355"/>
      <c r="J115" s="356">
        <v>1</v>
      </c>
      <c r="K115" s="357">
        <v>10000000</v>
      </c>
      <c r="L115" s="205">
        <f t="shared" ref="L115:L124" si="67">F115*H115*J115*K115</f>
        <v>10000000</v>
      </c>
      <c r="M115" s="13"/>
      <c r="N115" s="179">
        <f>$L115/3</f>
        <v>3333333.3333333335</v>
      </c>
      <c r="O115" s="179">
        <f>$L115/3</f>
        <v>3333333.3333333335</v>
      </c>
      <c r="P115" s="179">
        <f>$L115/3</f>
        <v>3333333.3333333335</v>
      </c>
      <c r="Q115" s="395" t="str">
        <f t="shared" si="43"/>
        <v>ok</v>
      </c>
      <c r="R115" s="177"/>
      <c r="S115" s="169"/>
      <c r="T115" s="178"/>
      <c r="U115" s="177"/>
      <c r="V115" s="169"/>
      <c r="W115" s="178"/>
      <c r="X115" s="177"/>
      <c r="Y115" s="169"/>
      <c r="Z115" s="178"/>
      <c r="AA115" s="177"/>
      <c r="AB115" s="169"/>
      <c r="AC115" s="178"/>
      <c r="AD115" s="177"/>
      <c r="AE115" s="169"/>
      <c r="AF115" s="178"/>
      <c r="AG115" s="177"/>
      <c r="AH115" s="169"/>
      <c r="AI115" s="178"/>
      <c r="AJ115" s="177"/>
      <c r="AK115" s="169"/>
      <c r="AL115" s="178"/>
      <c r="AM115" s="177"/>
      <c r="AN115" s="169"/>
      <c r="AO115" s="178"/>
      <c r="AP115" s="177"/>
      <c r="AQ115" s="169"/>
      <c r="AR115" s="178"/>
      <c r="AS115" s="177"/>
      <c r="AT115" s="169"/>
      <c r="AU115" s="178"/>
      <c r="AV115" s="177"/>
      <c r="AW115" s="169"/>
      <c r="AX115" s="178"/>
      <c r="AY115" s="177"/>
      <c r="AZ115" s="169"/>
      <c r="BA115" s="178"/>
      <c r="BB115" s="13"/>
      <c r="BC115" s="26"/>
      <c r="BD115" s="27">
        <f t="shared" si="42"/>
        <v>0</v>
      </c>
      <c r="BE115" s="13"/>
      <c r="BF115" s="26"/>
      <c r="BG115" s="27">
        <f t="shared" ref="BG115:BG124" si="68">IFERROR(BF115/L115,0)</f>
        <v>0</v>
      </c>
      <c r="BH115" s="13"/>
      <c r="BI115" s="26">
        <f t="shared" ref="BI115:BI124" si="69">BC115+BF115</f>
        <v>0</v>
      </c>
      <c r="BJ115" s="27">
        <f t="shared" ref="BJ115:BJ124" si="70">IFERROR(BI115/L115,0)</f>
        <v>0</v>
      </c>
      <c r="BL115" s="43"/>
    </row>
    <row r="116" spans="1:64" ht="14.5" x14ac:dyDescent="0.35">
      <c r="A116" s="13"/>
      <c r="B116" s="340" t="s">
        <v>328</v>
      </c>
      <c r="C116" s="267" t="s">
        <v>5</v>
      </c>
      <c r="D116" s="329" t="s">
        <v>185</v>
      </c>
      <c r="E116" s="267" t="s">
        <v>77</v>
      </c>
      <c r="F116" s="326">
        <v>1</v>
      </c>
      <c r="G116" s="303" t="s">
        <v>77</v>
      </c>
      <c r="H116" s="303">
        <v>1</v>
      </c>
      <c r="I116" s="303"/>
      <c r="J116" s="359">
        <v>1</v>
      </c>
      <c r="K116" s="305">
        <v>7500000</v>
      </c>
      <c r="L116" s="205">
        <f t="shared" si="67"/>
        <v>7500000</v>
      </c>
      <c r="M116" s="13"/>
      <c r="N116" s="179">
        <f t="shared" ref="N116:P124" si="71">$L116/3</f>
        <v>2500000</v>
      </c>
      <c r="O116" s="179">
        <f t="shared" si="71"/>
        <v>2500000</v>
      </c>
      <c r="P116" s="179">
        <f t="shared" si="71"/>
        <v>2500000</v>
      </c>
      <c r="Q116" s="395" t="str">
        <f t="shared" si="43"/>
        <v>ok</v>
      </c>
      <c r="R116" s="179"/>
      <c r="S116" s="168"/>
      <c r="T116" s="180"/>
      <c r="U116" s="179"/>
      <c r="V116" s="168"/>
      <c r="W116" s="180"/>
      <c r="X116" s="179"/>
      <c r="Y116" s="168"/>
      <c r="Z116" s="180"/>
      <c r="AA116" s="179"/>
      <c r="AB116" s="168"/>
      <c r="AC116" s="180"/>
      <c r="AD116" s="179"/>
      <c r="AE116" s="168"/>
      <c r="AF116" s="180"/>
      <c r="AG116" s="179"/>
      <c r="AH116" s="168"/>
      <c r="AI116" s="180"/>
      <c r="AJ116" s="179"/>
      <c r="AK116" s="168"/>
      <c r="AL116" s="180"/>
      <c r="AM116" s="179"/>
      <c r="AN116" s="168"/>
      <c r="AO116" s="180"/>
      <c r="AP116" s="179"/>
      <c r="AQ116" s="168"/>
      <c r="AR116" s="180"/>
      <c r="AS116" s="179"/>
      <c r="AT116" s="168"/>
      <c r="AU116" s="180"/>
      <c r="AV116" s="179"/>
      <c r="AW116" s="168"/>
      <c r="AX116" s="180"/>
      <c r="AY116" s="179"/>
      <c r="AZ116" s="168"/>
      <c r="BA116" s="180"/>
      <c r="BB116" s="13"/>
      <c r="BC116" s="26"/>
      <c r="BD116" s="27">
        <f t="shared" si="42"/>
        <v>0</v>
      </c>
      <c r="BE116" s="13"/>
      <c r="BF116" s="26"/>
      <c r="BG116" s="27">
        <f t="shared" si="68"/>
        <v>0</v>
      </c>
      <c r="BH116" s="13"/>
      <c r="BI116" s="26">
        <f t="shared" si="69"/>
        <v>0</v>
      </c>
      <c r="BJ116" s="27">
        <f t="shared" si="70"/>
        <v>0</v>
      </c>
      <c r="BL116" s="43"/>
    </row>
    <row r="117" spans="1:64" ht="14.5" outlineLevel="1" x14ac:dyDescent="0.35">
      <c r="A117" s="13"/>
      <c r="B117" s="340" t="s">
        <v>329</v>
      </c>
      <c r="C117" s="267" t="s">
        <v>5</v>
      </c>
      <c r="D117" s="267" t="s">
        <v>184</v>
      </c>
      <c r="E117" s="267" t="s">
        <v>77</v>
      </c>
      <c r="F117" s="267">
        <v>1</v>
      </c>
      <c r="G117" s="267" t="s">
        <v>77</v>
      </c>
      <c r="H117" s="267">
        <v>1</v>
      </c>
      <c r="I117" s="267"/>
      <c r="J117" s="359">
        <v>1</v>
      </c>
      <c r="K117" s="24">
        <v>7500000</v>
      </c>
      <c r="L117" s="205">
        <f t="shared" si="67"/>
        <v>7500000</v>
      </c>
      <c r="M117" s="13"/>
      <c r="N117" s="179">
        <f t="shared" si="71"/>
        <v>2500000</v>
      </c>
      <c r="O117" s="179">
        <f t="shared" si="71"/>
        <v>2500000</v>
      </c>
      <c r="P117" s="179">
        <f t="shared" si="71"/>
        <v>2500000</v>
      </c>
      <c r="Q117" s="395" t="str">
        <f t="shared" si="43"/>
        <v>ok</v>
      </c>
      <c r="R117" s="181"/>
      <c r="S117" s="174"/>
      <c r="T117" s="182"/>
      <c r="U117" s="181"/>
      <c r="V117" s="174"/>
      <c r="W117" s="182"/>
      <c r="X117" s="181"/>
      <c r="Y117" s="174"/>
      <c r="Z117" s="182"/>
      <c r="AA117" s="181"/>
      <c r="AB117" s="174"/>
      <c r="AC117" s="182"/>
      <c r="AD117" s="181"/>
      <c r="AE117" s="174"/>
      <c r="AF117" s="182"/>
      <c r="AG117" s="181"/>
      <c r="AH117" s="174"/>
      <c r="AI117" s="182"/>
      <c r="AJ117" s="181"/>
      <c r="AK117" s="174"/>
      <c r="AL117" s="182"/>
      <c r="AM117" s="181"/>
      <c r="AN117" s="174"/>
      <c r="AO117" s="182"/>
      <c r="AP117" s="181"/>
      <c r="AQ117" s="174"/>
      <c r="AR117" s="182"/>
      <c r="AS117" s="181"/>
      <c r="AT117" s="174"/>
      <c r="AU117" s="182"/>
      <c r="AV117" s="181"/>
      <c r="AW117" s="174"/>
      <c r="AX117" s="182"/>
      <c r="AY117" s="181"/>
      <c r="AZ117" s="174"/>
      <c r="BA117" s="182"/>
      <c r="BB117" s="13"/>
      <c r="BC117" s="26"/>
      <c r="BD117" s="27">
        <f t="shared" si="42"/>
        <v>0</v>
      </c>
      <c r="BE117" s="13"/>
      <c r="BF117" s="26"/>
      <c r="BG117" s="27">
        <f t="shared" si="68"/>
        <v>0</v>
      </c>
      <c r="BH117" s="13"/>
      <c r="BI117" s="26">
        <f t="shared" si="69"/>
        <v>0</v>
      </c>
      <c r="BJ117" s="27">
        <f t="shared" si="70"/>
        <v>0</v>
      </c>
      <c r="BL117" s="43"/>
    </row>
    <row r="118" spans="1:64" ht="14.5" outlineLevel="1" x14ac:dyDescent="0.35">
      <c r="A118" s="13"/>
      <c r="B118" s="340" t="s">
        <v>330</v>
      </c>
      <c r="C118" s="267"/>
      <c r="D118" s="267"/>
      <c r="E118" s="267"/>
      <c r="F118" s="267"/>
      <c r="G118" s="267"/>
      <c r="H118" s="267"/>
      <c r="I118" s="267"/>
      <c r="J118" s="360"/>
      <c r="K118" s="24"/>
      <c r="L118" s="205">
        <f t="shared" si="67"/>
        <v>0</v>
      </c>
      <c r="M118" s="13"/>
      <c r="N118" s="179">
        <f t="shared" si="71"/>
        <v>0</v>
      </c>
      <c r="O118" s="179">
        <f t="shared" si="71"/>
        <v>0</v>
      </c>
      <c r="P118" s="179">
        <f t="shared" si="71"/>
        <v>0</v>
      </c>
      <c r="Q118" s="395" t="str">
        <f t="shared" si="43"/>
        <v>ok</v>
      </c>
      <c r="R118" s="183"/>
      <c r="S118" s="61"/>
      <c r="T118" s="184"/>
      <c r="U118" s="183"/>
      <c r="V118" s="61"/>
      <c r="W118" s="184"/>
      <c r="X118" s="183"/>
      <c r="Y118" s="61"/>
      <c r="Z118" s="184"/>
      <c r="AA118" s="183"/>
      <c r="AB118" s="61"/>
      <c r="AC118" s="184"/>
      <c r="AD118" s="183"/>
      <c r="AE118" s="61"/>
      <c r="AF118" s="184"/>
      <c r="AG118" s="183"/>
      <c r="AH118" s="61"/>
      <c r="AI118" s="184"/>
      <c r="AJ118" s="183"/>
      <c r="AK118" s="61"/>
      <c r="AL118" s="184"/>
      <c r="AM118" s="183"/>
      <c r="AN118" s="61"/>
      <c r="AO118" s="184"/>
      <c r="AP118" s="183"/>
      <c r="AQ118" s="61"/>
      <c r="AR118" s="184"/>
      <c r="AS118" s="183"/>
      <c r="AT118" s="61"/>
      <c r="AU118" s="184"/>
      <c r="AV118" s="183"/>
      <c r="AW118" s="61"/>
      <c r="AX118" s="184"/>
      <c r="AY118" s="183"/>
      <c r="AZ118" s="61"/>
      <c r="BA118" s="184"/>
      <c r="BB118" s="13"/>
      <c r="BC118" s="26"/>
      <c r="BD118" s="27">
        <f t="shared" si="42"/>
        <v>0</v>
      </c>
      <c r="BE118" s="13"/>
      <c r="BF118" s="26"/>
      <c r="BG118" s="27">
        <f t="shared" si="68"/>
        <v>0</v>
      </c>
      <c r="BH118" s="13"/>
      <c r="BI118" s="26">
        <f t="shared" si="69"/>
        <v>0</v>
      </c>
      <c r="BJ118" s="27">
        <f t="shared" si="70"/>
        <v>0</v>
      </c>
      <c r="BL118" s="43"/>
    </row>
    <row r="119" spans="1:64" ht="14.5" outlineLevel="1" x14ac:dyDescent="0.35">
      <c r="A119" s="13"/>
      <c r="B119" s="340" t="s">
        <v>331</v>
      </c>
      <c r="C119" s="267"/>
      <c r="D119" s="329"/>
      <c r="E119" s="267"/>
      <c r="F119" s="267"/>
      <c r="G119" s="23"/>
      <c r="H119" s="23"/>
      <c r="I119" s="23"/>
      <c r="J119" s="56"/>
      <c r="K119" s="24"/>
      <c r="L119" s="205">
        <f t="shared" si="67"/>
        <v>0</v>
      </c>
      <c r="M119" s="13"/>
      <c r="N119" s="179">
        <f t="shared" si="71"/>
        <v>0</v>
      </c>
      <c r="O119" s="179">
        <f t="shared" si="71"/>
        <v>0</v>
      </c>
      <c r="P119" s="179">
        <f t="shared" si="71"/>
        <v>0</v>
      </c>
      <c r="Q119" s="395" t="str">
        <f t="shared" si="43"/>
        <v>ok</v>
      </c>
      <c r="R119" s="183"/>
      <c r="S119" s="61"/>
      <c r="T119" s="184"/>
      <c r="U119" s="183"/>
      <c r="V119" s="61"/>
      <c r="W119" s="184"/>
      <c r="X119" s="183"/>
      <c r="Y119" s="61"/>
      <c r="Z119" s="184"/>
      <c r="AA119" s="183"/>
      <c r="AB119" s="61"/>
      <c r="AC119" s="184"/>
      <c r="AD119" s="183"/>
      <c r="AE119" s="61"/>
      <c r="AF119" s="184"/>
      <c r="AG119" s="183"/>
      <c r="AH119" s="61"/>
      <c r="AI119" s="184"/>
      <c r="AJ119" s="183"/>
      <c r="AK119" s="61"/>
      <c r="AL119" s="184"/>
      <c r="AM119" s="183"/>
      <c r="AN119" s="61"/>
      <c r="AO119" s="184"/>
      <c r="AP119" s="183"/>
      <c r="AQ119" s="61"/>
      <c r="AR119" s="184"/>
      <c r="AS119" s="183"/>
      <c r="AT119" s="61"/>
      <c r="AU119" s="184"/>
      <c r="AV119" s="183"/>
      <c r="AW119" s="61"/>
      <c r="AX119" s="184"/>
      <c r="AY119" s="183"/>
      <c r="AZ119" s="61"/>
      <c r="BA119" s="184"/>
      <c r="BB119" s="13"/>
      <c r="BC119" s="26"/>
      <c r="BD119" s="27">
        <f t="shared" si="42"/>
        <v>0</v>
      </c>
      <c r="BE119" s="13"/>
      <c r="BF119" s="26"/>
      <c r="BG119" s="27">
        <f t="shared" si="68"/>
        <v>0</v>
      </c>
      <c r="BH119" s="13"/>
      <c r="BI119" s="26">
        <f t="shared" si="69"/>
        <v>0</v>
      </c>
      <c r="BJ119" s="27">
        <f t="shared" si="70"/>
        <v>0</v>
      </c>
      <c r="BL119" s="43"/>
    </row>
    <row r="120" spans="1:64" ht="14.5" outlineLevel="1" x14ac:dyDescent="0.35">
      <c r="A120" s="13"/>
      <c r="B120" s="340" t="s">
        <v>332</v>
      </c>
      <c r="C120" s="267"/>
      <c r="D120" s="329"/>
      <c r="E120" s="267"/>
      <c r="F120" s="267"/>
      <c r="G120" s="23"/>
      <c r="H120" s="23"/>
      <c r="I120" s="23"/>
      <c r="J120" s="56"/>
      <c r="K120" s="24"/>
      <c r="L120" s="205">
        <f t="shared" si="67"/>
        <v>0</v>
      </c>
      <c r="M120" s="13"/>
      <c r="N120" s="179">
        <f t="shared" si="71"/>
        <v>0</v>
      </c>
      <c r="O120" s="179">
        <f t="shared" si="71"/>
        <v>0</v>
      </c>
      <c r="P120" s="179">
        <f t="shared" si="71"/>
        <v>0</v>
      </c>
      <c r="Q120" s="395" t="str">
        <f t="shared" si="43"/>
        <v>ok</v>
      </c>
      <c r="R120" s="183"/>
      <c r="S120" s="61"/>
      <c r="T120" s="184"/>
      <c r="U120" s="183"/>
      <c r="V120" s="61"/>
      <c r="W120" s="184"/>
      <c r="X120" s="183"/>
      <c r="Y120" s="61"/>
      <c r="Z120" s="184"/>
      <c r="AA120" s="183"/>
      <c r="AB120" s="61"/>
      <c r="AC120" s="184"/>
      <c r="AD120" s="183"/>
      <c r="AE120" s="61"/>
      <c r="AF120" s="184"/>
      <c r="AG120" s="183"/>
      <c r="AH120" s="61"/>
      <c r="AI120" s="184"/>
      <c r="AJ120" s="183"/>
      <c r="AK120" s="61"/>
      <c r="AL120" s="184"/>
      <c r="AM120" s="183"/>
      <c r="AN120" s="61"/>
      <c r="AO120" s="184"/>
      <c r="AP120" s="183"/>
      <c r="AQ120" s="61"/>
      <c r="AR120" s="184"/>
      <c r="AS120" s="183"/>
      <c r="AT120" s="61"/>
      <c r="AU120" s="184"/>
      <c r="AV120" s="183"/>
      <c r="AW120" s="61"/>
      <c r="AX120" s="184"/>
      <c r="AY120" s="183"/>
      <c r="AZ120" s="61"/>
      <c r="BA120" s="184"/>
      <c r="BB120" s="13"/>
      <c r="BC120" s="26"/>
      <c r="BD120" s="27">
        <f t="shared" si="42"/>
        <v>0</v>
      </c>
      <c r="BE120" s="13"/>
      <c r="BF120" s="26"/>
      <c r="BG120" s="27">
        <f t="shared" si="68"/>
        <v>0</v>
      </c>
      <c r="BH120" s="13"/>
      <c r="BI120" s="26">
        <f t="shared" si="69"/>
        <v>0</v>
      </c>
      <c r="BJ120" s="27">
        <f t="shared" si="70"/>
        <v>0</v>
      </c>
      <c r="BL120" s="43"/>
    </row>
    <row r="121" spans="1:64" ht="14.5" outlineLevel="1" x14ac:dyDescent="0.35">
      <c r="A121" s="13"/>
      <c r="B121" s="340" t="s">
        <v>333</v>
      </c>
      <c r="C121" s="267"/>
      <c r="D121" s="329"/>
      <c r="E121" s="267"/>
      <c r="F121" s="267"/>
      <c r="G121" s="23"/>
      <c r="H121" s="23"/>
      <c r="I121" s="23"/>
      <c r="J121" s="56"/>
      <c r="K121" s="24"/>
      <c r="L121" s="205">
        <f t="shared" si="67"/>
        <v>0</v>
      </c>
      <c r="M121" s="13"/>
      <c r="N121" s="179">
        <f t="shared" si="71"/>
        <v>0</v>
      </c>
      <c r="O121" s="179">
        <f t="shared" si="71"/>
        <v>0</v>
      </c>
      <c r="P121" s="179">
        <f t="shared" si="71"/>
        <v>0</v>
      </c>
      <c r="Q121" s="395" t="str">
        <f t="shared" si="43"/>
        <v>ok</v>
      </c>
      <c r="R121" s="183"/>
      <c r="S121" s="61"/>
      <c r="T121" s="184"/>
      <c r="U121" s="183"/>
      <c r="V121" s="61"/>
      <c r="W121" s="184"/>
      <c r="X121" s="183"/>
      <c r="Y121" s="61"/>
      <c r="Z121" s="184"/>
      <c r="AA121" s="183"/>
      <c r="AB121" s="61"/>
      <c r="AC121" s="184"/>
      <c r="AD121" s="183"/>
      <c r="AE121" s="61"/>
      <c r="AF121" s="184"/>
      <c r="AG121" s="183"/>
      <c r="AH121" s="61"/>
      <c r="AI121" s="184"/>
      <c r="AJ121" s="183"/>
      <c r="AK121" s="61"/>
      <c r="AL121" s="184"/>
      <c r="AM121" s="183"/>
      <c r="AN121" s="61"/>
      <c r="AO121" s="184"/>
      <c r="AP121" s="183"/>
      <c r="AQ121" s="61"/>
      <c r="AR121" s="184"/>
      <c r="AS121" s="183"/>
      <c r="AT121" s="61"/>
      <c r="AU121" s="184"/>
      <c r="AV121" s="183"/>
      <c r="AW121" s="61"/>
      <c r="AX121" s="184"/>
      <c r="AY121" s="183"/>
      <c r="AZ121" s="61"/>
      <c r="BA121" s="184"/>
      <c r="BB121" s="13"/>
      <c r="BC121" s="26"/>
      <c r="BD121" s="27">
        <f t="shared" si="42"/>
        <v>0</v>
      </c>
      <c r="BE121" s="13"/>
      <c r="BF121" s="26"/>
      <c r="BG121" s="27">
        <f t="shared" si="68"/>
        <v>0</v>
      </c>
      <c r="BH121" s="13"/>
      <c r="BI121" s="26">
        <f t="shared" si="69"/>
        <v>0</v>
      </c>
      <c r="BJ121" s="27">
        <f t="shared" si="70"/>
        <v>0</v>
      </c>
      <c r="BL121" s="43"/>
    </row>
    <row r="122" spans="1:64" ht="14.5" outlineLevel="1" x14ac:dyDescent="0.35">
      <c r="A122" s="13"/>
      <c r="B122" s="340" t="s">
        <v>334</v>
      </c>
      <c r="C122" s="267"/>
      <c r="D122" s="329"/>
      <c r="E122" s="267"/>
      <c r="F122" s="267"/>
      <c r="G122" s="23"/>
      <c r="H122" s="23"/>
      <c r="I122" s="23"/>
      <c r="J122" s="56"/>
      <c r="K122" s="24"/>
      <c r="L122" s="205">
        <f t="shared" si="67"/>
        <v>0</v>
      </c>
      <c r="M122" s="13"/>
      <c r="N122" s="179">
        <f t="shared" si="71"/>
        <v>0</v>
      </c>
      <c r="O122" s="179">
        <f t="shared" si="71"/>
        <v>0</v>
      </c>
      <c r="P122" s="179">
        <f t="shared" si="71"/>
        <v>0</v>
      </c>
      <c r="Q122" s="395" t="str">
        <f t="shared" si="43"/>
        <v>ok</v>
      </c>
      <c r="R122" s="183"/>
      <c r="S122" s="61"/>
      <c r="T122" s="184"/>
      <c r="U122" s="183"/>
      <c r="V122" s="61"/>
      <c r="W122" s="184"/>
      <c r="X122" s="183"/>
      <c r="Y122" s="61"/>
      <c r="Z122" s="184"/>
      <c r="AA122" s="183"/>
      <c r="AB122" s="61"/>
      <c r="AC122" s="184"/>
      <c r="AD122" s="183"/>
      <c r="AE122" s="61"/>
      <c r="AF122" s="184"/>
      <c r="AG122" s="183"/>
      <c r="AH122" s="61"/>
      <c r="AI122" s="184"/>
      <c r="AJ122" s="183"/>
      <c r="AK122" s="61"/>
      <c r="AL122" s="184"/>
      <c r="AM122" s="183"/>
      <c r="AN122" s="61"/>
      <c r="AO122" s="184"/>
      <c r="AP122" s="183"/>
      <c r="AQ122" s="61"/>
      <c r="AR122" s="184"/>
      <c r="AS122" s="183"/>
      <c r="AT122" s="61"/>
      <c r="AU122" s="184"/>
      <c r="AV122" s="183"/>
      <c r="AW122" s="61"/>
      <c r="AX122" s="184"/>
      <c r="AY122" s="183"/>
      <c r="AZ122" s="61"/>
      <c r="BA122" s="184"/>
      <c r="BB122" s="13"/>
      <c r="BC122" s="26"/>
      <c r="BD122" s="27">
        <f t="shared" si="42"/>
        <v>0</v>
      </c>
      <c r="BE122" s="13"/>
      <c r="BF122" s="26"/>
      <c r="BG122" s="27">
        <f t="shared" si="68"/>
        <v>0</v>
      </c>
      <c r="BH122" s="13"/>
      <c r="BI122" s="26">
        <f t="shared" si="69"/>
        <v>0</v>
      </c>
      <c r="BJ122" s="27">
        <f t="shared" si="70"/>
        <v>0</v>
      </c>
      <c r="BL122" s="43"/>
    </row>
    <row r="123" spans="1:64" ht="14.5" outlineLevel="1" x14ac:dyDescent="0.35">
      <c r="A123" s="13"/>
      <c r="B123" s="340" t="s">
        <v>335</v>
      </c>
      <c r="C123" s="267"/>
      <c r="D123" s="329"/>
      <c r="E123" s="267"/>
      <c r="F123" s="267"/>
      <c r="G123" s="23"/>
      <c r="H123" s="23"/>
      <c r="I123" s="23"/>
      <c r="J123" s="56"/>
      <c r="K123" s="24"/>
      <c r="L123" s="205">
        <f t="shared" si="67"/>
        <v>0</v>
      </c>
      <c r="M123" s="13"/>
      <c r="N123" s="179">
        <f t="shared" si="71"/>
        <v>0</v>
      </c>
      <c r="O123" s="179">
        <f t="shared" si="71"/>
        <v>0</v>
      </c>
      <c r="P123" s="179">
        <f t="shared" si="71"/>
        <v>0</v>
      </c>
      <c r="Q123" s="395" t="str">
        <f t="shared" si="43"/>
        <v>ok</v>
      </c>
      <c r="R123" s="183"/>
      <c r="S123" s="61"/>
      <c r="T123" s="184"/>
      <c r="U123" s="183"/>
      <c r="V123" s="61"/>
      <c r="W123" s="184"/>
      <c r="X123" s="183"/>
      <c r="Y123" s="61"/>
      <c r="Z123" s="184"/>
      <c r="AA123" s="183"/>
      <c r="AB123" s="61"/>
      <c r="AC123" s="184"/>
      <c r="AD123" s="183"/>
      <c r="AE123" s="61"/>
      <c r="AF123" s="184"/>
      <c r="AG123" s="183"/>
      <c r="AH123" s="61"/>
      <c r="AI123" s="184"/>
      <c r="AJ123" s="183"/>
      <c r="AK123" s="61"/>
      <c r="AL123" s="184"/>
      <c r="AM123" s="183"/>
      <c r="AN123" s="61"/>
      <c r="AO123" s="184"/>
      <c r="AP123" s="183"/>
      <c r="AQ123" s="61"/>
      <c r="AR123" s="184"/>
      <c r="AS123" s="183"/>
      <c r="AT123" s="61"/>
      <c r="AU123" s="184"/>
      <c r="AV123" s="183"/>
      <c r="AW123" s="61"/>
      <c r="AX123" s="184"/>
      <c r="AY123" s="183"/>
      <c r="AZ123" s="61"/>
      <c r="BA123" s="184"/>
      <c r="BB123" s="13"/>
      <c r="BC123" s="26"/>
      <c r="BD123" s="27">
        <f t="shared" si="42"/>
        <v>0</v>
      </c>
      <c r="BE123" s="13"/>
      <c r="BF123" s="26"/>
      <c r="BG123" s="27">
        <f t="shared" si="68"/>
        <v>0</v>
      </c>
      <c r="BH123" s="13"/>
      <c r="BI123" s="26">
        <f t="shared" si="69"/>
        <v>0</v>
      </c>
      <c r="BJ123" s="27">
        <f t="shared" si="70"/>
        <v>0</v>
      </c>
      <c r="BL123" s="43"/>
    </row>
    <row r="124" spans="1:64" outlineLevel="1" thickBot="1" x14ac:dyDescent="0.4">
      <c r="A124" s="13"/>
      <c r="B124" s="340" t="s">
        <v>336</v>
      </c>
      <c r="C124" s="317"/>
      <c r="D124" s="358"/>
      <c r="E124" s="317"/>
      <c r="F124" s="341"/>
      <c r="G124" s="192"/>
      <c r="H124" s="192"/>
      <c r="I124" s="192"/>
      <c r="J124" s="193"/>
      <c r="K124" s="194"/>
      <c r="L124" s="205">
        <f t="shared" si="67"/>
        <v>0</v>
      </c>
      <c r="M124" s="13"/>
      <c r="N124" s="179">
        <f t="shared" si="71"/>
        <v>0</v>
      </c>
      <c r="O124" s="179">
        <f t="shared" si="71"/>
        <v>0</v>
      </c>
      <c r="P124" s="179">
        <f t="shared" si="71"/>
        <v>0</v>
      </c>
      <c r="Q124" s="395" t="str">
        <f t="shared" si="43"/>
        <v>ok</v>
      </c>
      <c r="R124" s="185"/>
      <c r="S124" s="66"/>
      <c r="T124" s="186"/>
      <c r="U124" s="185"/>
      <c r="V124" s="66"/>
      <c r="W124" s="186"/>
      <c r="X124" s="185"/>
      <c r="Y124" s="66"/>
      <c r="Z124" s="186"/>
      <c r="AA124" s="185"/>
      <c r="AB124" s="66"/>
      <c r="AC124" s="186"/>
      <c r="AD124" s="185"/>
      <c r="AE124" s="66"/>
      <c r="AF124" s="186"/>
      <c r="AG124" s="185"/>
      <c r="AH124" s="66"/>
      <c r="AI124" s="186"/>
      <c r="AJ124" s="185"/>
      <c r="AK124" s="66"/>
      <c r="AL124" s="186"/>
      <c r="AM124" s="185"/>
      <c r="AN124" s="66"/>
      <c r="AO124" s="186"/>
      <c r="AP124" s="185"/>
      <c r="AQ124" s="66"/>
      <c r="AR124" s="186"/>
      <c r="AS124" s="185"/>
      <c r="AT124" s="66"/>
      <c r="AU124" s="186"/>
      <c r="AV124" s="185"/>
      <c r="AW124" s="66"/>
      <c r="AX124" s="186"/>
      <c r="AY124" s="185"/>
      <c r="AZ124" s="66"/>
      <c r="BA124" s="186"/>
      <c r="BB124" s="13"/>
      <c r="BC124" s="155"/>
      <c r="BD124" s="197">
        <f t="shared" si="42"/>
        <v>0</v>
      </c>
      <c r="BE124" s="13"/>
      <c r="BF124" s="155"/>
      <c r="BG124" s="27">
        <f t="shared" si="68"/>
        <v>0</v>
      </c>
      <c r="BH124" s="13"/>
      <c r="BI124" s="26">
        <f t="shared" si="69"/>
        <v>0</v>
      </c>
      <c r="BJ124" s="27">
        <f t="shared" si="70"/>
        <v>0</v>
      </c>
      <c r="BL124" s="198"/>
    </row>
    <row r="125" spans="1:64" outlineLevel="1" thickBot="1" x14ac:dyDescent="0.4">
      <c r="A125" s="13"/>
      <c r="B125" s="403"/>
      <c r="C125" s="404"/>
      <c r="D125" s="404"/>
      <c r="E125" s="404"/>
      <c r="F125" s="36"/>
      <c r="G125" s="404"/>
      <c r="H125" s="404"/>
      <c r="I125" s="404"/>
      <c r="J125" s="405"/>
      <c r="K125" s="187"/>
      <c r="L125" s="154"/>
      <c r="M125" s="13"/>
      <c r="N125" s="406"/>
      <c r="O125" s="406"/>
      <c r="P125" s="406"/>
      <c r="Q125" s="395"/>
      <c r="R125" s="406"/>
      <c r="S125" s="406"/>
      <c r="T125" s="406"/>
      <c r="U125" s="406"/>
      <c r="V125" s="406"/>
      <c r="W125" s="406"/>
      <c r="X125" s="406"/>
      <c r="Y125" s="406"/>
      <c r="Z125" s="406"/>
      <c r="AA125" s="406"/>
      <c r="AB125" s="406"/>
      <c r="AC125" s="406"/>
      <c r="AD125" s="406"/>
      <c r="AE125" s="406"/>
      <c r="AF125" s="406"/>
      <c r="AG125" s="406"/>
      <c r="AH125" s="406"/>
      <c r="AI125" s="406"/>
      <c r="AJ125" s="406"/>
      <c r="AK125" s="406"/>
      <c r="AL125" s="406"/>
      <c r="AM125" s="406"/>
      <c r="AN125" s="406"/>
      <c r="AO125" s="406"/>
      <c r="AP125" s="406"/>
      <c r="AQ125" s="406"/>
      <c r="AR125" s="406"/>
      <c r="AS125" s="406"/>
      <c r="AT125" s="406"/>
      <c r="AU125" s="406"/>
      <c r="AV125" s="406"/>
      <c r="AW125" s="406"/>
      <c r="AX125" s="406"/>
      <c r="AY125" s="406"/>
      <c r="AZ125" s="406"/>
      <c r="BA125" s="406"/>
      <c r="BB125" s="13"/>
      <c r="BC125" s="19"/>
      <c r="BD125" s="188"/>
      <c r="BE125" s="13"/>
      <c r="BF125" s="19"/>
      <c r="BG125" s="188"/>
      <c r="BH125" s="13"/>
      <c r="BI125" s="19"/>
      <c r="BJ125" s="188"/>
      <c r="BL125" s="407"/>
    </row>
    <row r="126" spans="1:64" ht="14.5" x14ac:dyDescent="0.35">
      <c r="A126" s="13"/>
      <c r="B126" s="434" t="s">
        <v>337</v>
      </c>
      <c r="C126" s="435"/>
      <c r="D126" s="435"/>
      <c r="E126" s="436"/>
      <c r="F126" s="17"/>
      <c r="G126" s="398"/>
      <c r="H126" s="398"/>
      <c r="I126" s="398"/>
      <c r="J126" s="398"/>
      <c r="K126" s="398"/>
      <c r="L126" s="171">
        <f>L103+L92+L81+L47+L36+L13+L114</f>
        <v>841664748</v>
      </c>
      <c r="M126" s="13"/>
      <c r="N126" s="171">
        <f>N103+N92+N81+N47+N36+N13+N114</f>
        <v>280554916</v>
      </c>
      <c r="O126" s="171">
        <f>O103+O92+O81+O47+O36+O13+O114</f>
        <v>280554916</v>
      </c>
      <c r="P126" s="171">
        <f>P103+P92+P81+P47+P36+P13+P114</f>
        <v>280554916</v>
      </c>
      <c r="R126" s="62">
        <f t="shared" ref="R126:BA126" si="72">R103+R92+R81+R47+R36+R13</f>
        <v>0</v>
      </c>
      <c r="S126" s="63">
        <f t="shared" si="72"/>
        <v>0</v>
      </c>
      <c r="T126" s="63">
        <f t="shared" si="72"/>
        <v>0</v>
      </c>
      <c r="U126" s="63">
        <f t="shared" si="72"/>
        <v>0</v>
      </c>
      <c r="V126" s="63">
        <f t="shared" si="72"/>
        <v>0</v>
      </c>
      <c r="W126" s="63">
        <f t="shared" si="72"/>
        <v>0</v>
      </c>
      <c r="X126" s="63">
        <f t="shared" si="72"/>
        <v>0</v>
      </c>
      <c r="Y126" s="63">
        <f t="shared" si="72"/>
        <v>108000000</v>
      </c>
      <c r="Z126" s="63">
        <f t="shared" si="72"/>
        <v>0</v>
      </c>
      <c r="AA126" s="63">
        <f t="shared" si="72"/>
        <v>0</v>
      </c>
      <c r="AB126" s="63">
        <f t="shared" si="72"/>
        <v>0</v>
      </c>
      <c r="AC126" s="63">
        <f t="shared" si="72"/>
        <v>13296774</v>
      </c>
      <c r="AD126" s="63">
        <f t="shared" si="72"/>
        <v>0</v>
      </c>
      <c r="AE126" s="63">
        <f t="shared" si="72"/>
        <v>0</v>
      </c>
      <c r="AF126" s="63">
        <f t="shared" si="72"/>
        <v>0</v>
      </c>
      <c r="AG126" s="63">
        <f t="shared" si="72"/>
        <v>0</v>
      </c>
      <c r="AH126" s="63">
        <f t="shared" si="72"/>
        <v>0</v>
      </c>
      <c r="AI126" s="63">
        <f t="shared" si="72"/>
        <v>0</v>
      </c>
      <c r="AJ126" s="63">
        <f t="shared" si="72"/>
        <v>0</v>
      </c>
      <c r="AK126" s="63">
        <f t="shared" si="72"/>
        <v>0</v>
      </c>
      <c r="AL126" s="63">
        <f t="shared" si="72"/>
        <v>0</v>
      </c>
      <c r="AM126" s="63">
        <f t="shared" si="72"/>
        <v>0</v>
      </c>
      <c r="AN126" s="63">
        <f t="shared" si="72"/>
        <v>0</v>
      </c>
      <c r="AO126" s="63">
        <f t="shared" si="72"/>
        <v>0</v>
      </c>
      <c r="AP126" s="63">
        <f t="shared" si="72"/>
        <v>0</v>
      </c>
      <c r="AQ126" s="63">
        <f t="shared" si="72"/>
        <v>0</v>
      </c>
      <c r="AR126" s="63">
        <f t="shared" si="72"/>
        <v>0</v>
      </c>
      <c r="AS126" s="63">
        <f t="shared" si="72"/>
        <v>0</v>
      </c>
      <c r="AT126" s="63">
        <f t="shared" si="72"/>
        <v>0</v>
      </c>
      <c r="AU126" s="63">
        <f t="shared" si="72"/>
        <v>0</v>
      </c>
      <c r="AV126" s="63">
        <f t="shared" si="72"/>
        <v>0</v>
      </c>
      <c r="AW126" s="63">
        <f t="shared" si="72"/>
        <v>0</v>
      </c>
      <c r="AX126" s="63">
        <f t="shared" si="72"/>
        <v>0</v>
      </c>
      <c r="AY126" s="63">
        <f t="shared" si="72"/>
        <v>0</v>
      </c>
      <c r="AZ126" s="63">
        <f t="shared" si="72"/>
        <v>0</v>
      </c>
      <c r="BA126" s="189">
        <f t="shared" si="72"/>
        <v>0</v>
      </c>
      <c r="BB126" s="13"/>
      <c r="BC126" s="32">
        <f>BC103+BC92+BC81+BC47+BC36+BC13</f>
        <v>0</v>
      </c>
      <c r="BD126" s="33">
        <f t="shared" ref="BD126:BD127" si="73">IFERROR(BC126/L126,0)</f>
        <v>0</v>
      </c>
      <c r="BE126" s="13"/>
      <c r="BF126" s="32">
        <f>BF103+BF92+BF81+BF47+BF36+BF13</f>
        <v>108000000</v>
      </c>
      <c r="BG126" s="33">
        <f t="shared" ref="BG126" si="74">IFERROR(BF126/L126,0)</f>
        <v>0.12831712419539282</v>
      </c>
      <c r="BH126" s="13"/>
      <c r="BI126" s="32">
        <f>BI103+BI92+BI81+BI47+BI36+BI13</f>
        <v>108000000</v>
      </c>
      <c r="BJ126" s="33">
        <f t="shared" ref="BJ126:BJ128" si="75">IFERROR(BI126/L126,0)</f>
        <v>0.12831712419539282</v>
      </c>
    </row>
    <row r="127" spans="1:64" thickBot="1" x14ac:dyDescent="0.4">
      <c r="A127" s="13"/>
      <c r="B127" s="437" t="s">
        <v>338</v>
      </c>
      <c r="C127" s="438"/>
      <c r="D127" s="438"/>
      <c r="E127" s="439"/>
      <c r="F127" s="350">
        <v>7.0000000000000007E-2</v>
      </c>
      <c r="G127" s="399"/>
      <c r="H127" s="399"/>
      <c r="I127" s="399"/>
      <c r="J127" s="399"/>
      <c r="K127" s="399"/>
      <c r="L127" s="172">
        <f>ROUND(L126*$F$127,2)</f>
        <v>58916532.359999999</v>
      </c>
      <c r="M127" s="13"/>
      <c r="N127" s="172">
        <f t="shared" ref="N127:P127" si="76">ROUND(N126*$F$127,2)</f>
        <v>19638844.120000001</v>
      </c>
      <c r="O127" s="172">
        <f t="shared" si="76"/>
        <v>19638844.120000001</v>
      </c>
      <c r="P127" s="172">
        <f t="shared" si="76"/>
        <v>19638844.120000001</v>
      </c>
      <c r="R127" s="64">
        <f>R126*$F$127</f>
        <v>0</v>
      </c>
      <c r="S127" s="65">
        <f t="shared" ref="S127:BA127" si="77">S126*$F$127</f>
        <v>0</v>
      </c>
      <c r="T127" s="65">
        <f t="shared" si="77"/>
        <v>0</v>
      </c>
      <c r="U127" s="65">
        <f t="shared" si="77"/>
        <v>0</v>
      </c>
      <c r="V127" s="65">
        <f t="shared" si="77"/>
        <v>0</v>
      </c>
      <c r="W127" s="65">
        <f t="shared" si="77"/>
        <v>0</v>
      </c>
      <c r="X127" s="65">
        <f t="shared" si="77"/>
        <v>0</v>
      </c>
      <c r="Y127" s="65">
        <f t="shared" si="77"/>
        <v>7560000.0000000009</v>
      </c>
      <c r="Z127" s="65">
        <f t="shared" si="77"/>
        <v>0</v>
      </c>
      <c r="AA127" s="65">
        <f t="shared" si="77"/>
        <v>0</v>
      </c>
      <c r="AB127" s="65">
        <f t="shared" si="77"/>
        <v>0</v>
      </c>
      <c r="AC127" s="65">
        <f t="shared" si="77"/>
        <v>930774.18</v>
      </c>
      <c r="AD127" s="65">
        <f t="shared" si="77"/>
        <v>0</v>
      </c>
      <c r="AE127" s="65">
        <f t="shared" si="77"/>
        <v>0</v>
      </c>
      <c r="AF127" s="65">
        <f t="shared" si="77"/>
        <v>0</v>
      </c>
      <c r="AG127" s="65">
        <f t="shared" si="77"/>
        <v>0</v>
      </c>
      <c r="AH127" s="65">
        <f t="shared" si="77"/>
        <v>0</v>
      </c>
      <c r="AI127" s="65">
        <f t="shared" si="77"/>
        <v>0</v>
      </c>
      <c r="AJ127" s="65">
        <f t="shared" si="77"/>
        <v>0</v>
      </c>
      <c r="AK127" s="65">
        <f t="shared" si="77"/>
        <v>0</v>
      </c>
      <c r="AL127" s="65">
        <f t="shared" si="77"/>
        <v>0</v>
      </c>
      <c r="AM127" s="65">
        <f t="shared" si="77"/>
        <v>0</v>
      </c>
      <c r="AN127" s="65">
        <f t="shared" si="77"/>
        <v>0</v>
      </c>
      <c r="AO127" s="65">
        <f t="shared" si="77"/>
        <v>0</v>
      </c>
      <c r="AP127" s="65">
        <f t="shared" si="77"/>
        <v>0</v>
      </c>
      <c r="AQ127" s="65">
        <f t="shared" si="77"/>
        <v>0</v>
      </c>
      <c r="AR127" s="65">
        <f t="shared" si="77"/>
        <v>0</v>
      </c>
      <c r="AS127" s="65">
        <f t="shared" si="77"/>
        <v>0</v>
      </c>
      <c r="AT127" s="65">
        <f t="shared" si="77"/>
        <v>0</v>
      </c>
      <c r="AU127" s="65">
        <f t="shared" si="77"/>
        <v>0</v>
      </c>
      <c r="AV127" s="65">
        <f t="shared" si="77"/>
        <v>0</v>
      </c>
      <c r="AW127" s="65">
        <f t="shared" si="77"/>
        <v>0</v>
      </c>
      <c r="AX127" s="65">
        <f t="shared" si="77"/>
        <v>0</v>
      </c>
      <c r="AY127" s="65">
        <f t="shared" si="77"/>
        <v>0</v>
      </c>
      <c r="AZ127" s="65">
        <f t="shared" si="77"/>
        <v>0</v>
      </c>
      <c r="BA127" s="190">
        <f t="shared" si="77"/>
        <v>0</v>
      </c>
      <c r="BB127" s="13"/>
      <c r="BC127" s="34" t="e">
        <f>BC126*#REF!</f>
        <v>#REF!</v>
      </c>
      <c r="BD127" s="27">
        <f t="shared" si="73"/>
        <v>0</v>
      </c>
      <c r="BE127" s="13"/>
      <c r="BF127" s="34" t="e">
        <f>BF126*#REF!</f>
        <v>#REF!</v>
      </c>
      <c r="BG127" s="27">
        <f>IFERROR(BF127/L127,0)</f>
        <v>0</v>
      </c>
      <c r="BH127" s="13"/>
      <c r="BI127" s="34" t="e">
        <f>BI126*#REF!</f>
        <v>#REF!</v>
      </c>
      <c r="BJ127" s="27">
        <f t="shared" si="75"/>
        <v>0</v>
      </c>
    </row>
    <row r="128" spans="1:64" s="53" customFormat="1" thickBot="1" x14ac:dyDescent="0.4">
      <c r="A128" s="46"/>
      <c r="B128" s="47" t="s">
        <v>339</v>
      </c>
      <c r="C128" s="49"/>
      <c r="D128" s="49"/>
      <c r="E128" s="49"/>
      <c r="F128" s="48"/>
      <c r="G128" s="49"/>
      <c r="H128" s="49"/>
      <c r="I128" s="49"/>
      <c r="J128" s="49"/>
      <c r="K128" s="49"/>
      <c r="L128" s="173">
        <f>L126+L127</f>
        <v>900581280.36000001</v>
      </c>
      <c r="M128" s="46"/>
      <c r="N128" s="156"/>
      <c r="O128" s="156"/>
      <c r="P128" s="156"/>
      <c r="Q128" s="394"/>
      <c r="R128" s="156">
        <f t="shared" ref="R128:BA128" si="78">R126+R127</f>
        <v>0</v>
      </c>
      <c r="S128" s="157">
        <f t="shared" si="78"/>
        <v>0</v>
      </c>
      <c r="T128" s="157">
        <f t="shared" si="78"/>
        <v>0</v>
      </c>
      <c r="U128" s="157">
        <f t="shared" si="78"/>
        <v>0</v>
      </c>
      <c r="V128" s="157">
        <f t="shared" si="78"/>
        <v>0</v>
      </c>
      <c r="W128" s="157">
        <f t="shared" si="78"/>
        <v>0</v>
      </c>
      <c r="X128" s="157">
        <f t="shared" si="78"/>
        <v>0</v>
      </c>
      <c r="Y128" s="157">
        <f t="shared" si="78"/>
        <v>115560000</v>
      </c>
      <c r="Z128" s="157">
        <f t="shared" si="78"/>
        <v>0</v>
      </c>
      <c r="AA128" s="157">
        <f t="shared" si="78"/>
        <v>0</v>
      </c>
      <c r="AB128" s="157">
        <f t="shared" si="78"/>
        <v>0</v>
      </c>
      <c r="AC128" s="157">
        <f t="shared" si="78"/>
        <v>14227548.18</v>
      </c>
      <c r="AD128" s="157">
        <f t="shared" si="78"/>
        <v>0</v>
      </c>
      <c r="AE128" s="157">
        <f t="shared" si="78"/>
        <v>0</v>
      </c>
      <c r="AF128" s="157">
        <f t="shared" si="78"/>
        <v>0</v>
      </c>
      <c r="AG128" s="157">
        <f t="shared" si="78"/>
        <v>0</v>
      </c>
      <c r="AH128" s="157">
        <f t="shared" si="78"/>
        <v>0</v>
      </c>
      <c r="AI128" s="157">
        <f t="shared" si="78"/>
        <v>0</v>
      </c>
      <c r="AJ128" s="157">
        <f t="shared" si="78"/>
        <v>0</v>
      </c>
      <c r="AK128" s="157">
        <f t="shared" si="78"/>
        <v>0</v>
      </c>
      <c r="AL128" s="157">
        <f t="shared" si="78"/>
        <v>0</v>
      </c>
      <c r="AM128" s="157">
        <f t="shared" si="78"/>
        <v>0</v>
      </c>
      <c r="AN128" s="157">
        <f t="shared" si="78"/>
        <v>0</v>
      </c>
      <c r="AO128" s="157">
        <f t="shared" si="78"/>
        <v>0</v>
      </c>
      <c r="AP128" s="157">
        <f t="shared" si="78"/>
        <v>0</v>
      </c>
      <c r="AQ128" s="157">
        <f t="shared" si="78"/>
        <v>0</v>
      </c>
      <c r="AR128" s="157">
        <f t="shared" si="78"/>
        <v>0</v>
      </c>
      <c r="AS128" s="157">
        <f t="shared" si="78"/>
        <v>0</v>
      </c>
      <c r="AT128" s="157">
        <f t="shared" si="78"/>
        <v>0</v>
      </c>
      <c r="AU128" s="157">
        <f t="shared" si="78"/>
        <v>0</v>
      </c>
      <c r="AV128" s="157">
        <f t="shared" si="78"/>
        <v>0</v>
      </c>
      <c r="AW128" s="157">
        <f t="shared" si="78"/>
        <v>0</v>
      </c>
      <c r="AX128" s="157">
        <f t="shared" si="78"/>
        <v>0</v>
      </c>
      <c r="AY128" s="157">
        <f t="shared" si="78"/>
        <v>0</v>
      </c>
      <c r="AZ128" s="157">
        <f t="shared" si="78"/>
        <v>0</v>
      </c>
      <c r="BA128" s="191">
        <f t="shared" si="78"/>
        <v>0</v>
      </c>
      <c r="BB128" s="46"/>
      <c r="BC128" s="51" t="e">
        <f t="shared" ref="BC128:BF128" si="79">BC126+BC127</f>
        <v>#REF!</v>
      </c>
      <c r="BD128" s="50">
        <f t="shared" si="79"/>
        <v>0</v>
      </c>
      <c r="BE128" s="46"/>
      <c r="BF128" s="51" t="e">
        <f t="shared" si="79"/>
        <v>#REF!</v>
      </c>
      <c r="BG128" s="52">
        <f>IFERROR(BF128/L128,0)</f>
        <v>0</v>
      </c>
      <c r="BH128" s="46"/>
      <c r="BI128" s="51" t="e">
        <f t="shared" ref="BI128" si="80">BI126+BI127</f>
        <v>#REF!</v>
      </c>
      <c r="BJ128" s="52">
        <f t="shared" si="75"/>
        <v>0</v>
      </c>
      <c r="BL128" s="54"/>
    </row>
  </sheetData>
  <protectedRanges>
    <protectedRange sqref="E113:K113 E37:K45 E14:K35 E124:K125" name="Shhet2.1_2"/>
  </protectedRanges>
  <autoFilter ref="B11:L113" xr:uid="{B7C6FCE2-B5B8-459C-91D6-4AD1354890A8}"/>
  <dataConsolidate/>
  <mergeCells count="32">
    <mergeCell ref="J5:K5"/>
    <mergeCell ref="B2:C2"/>
    <mergeCell ref="D2:E2"/>
    <mergeCell ref="J2:K2"/>
    <mergeCell ref="J3:K3"/>
    <mergeCell ref="J4:K4"/>
    <mergeCell ref="B6:C6"/>
    <mergeCell ref="J6:K6"/>
    <mergeCell ref="BC6:BD10"/>
    <mergeCell ref="BF6:BG10"/>
    <mergeCell ref="BI6:BJ10"/>
    <mergeCell ref="B7:C7"/>
    <mergeCell ref="J7:K7"/>
    <mergeCell ref="B8:C8"/>
    <mergeCell ref="J8:K8"/>
    <mergeCell ref="B9:C9"/>
    <mergeCell ref="AY10:BA10"/>
    <mergeCell ref="BL10:BL11"/>
    <mergeCell ref="B126:E126"/>
    <mergeCell ref="B127:E127"/>
    <mergeCell ref="AG10:AI10"/>
    <mergeCell ref="AJ10:AL10"/>
    <mergeCell ref="AM10:AO10"/>
    <mergeCell ref="AP10:AR10"/>
    <mergeCell ref="AS10:AU10"/>
    <mergeCell ref="AV10:AX10"/>
    <mergeCell ref="N10:P10"/>
    <mergeCell ref="R10:T10"/>
    <mergeCell ref="U10:W10"/>
    <mergeCell ref="X10:Z10"/>
    <mergeCell ref="AA10:AC10"/>
    <mergeCell ref="AD10:AF10"/>
  </mergeCells>
  <dataValidations count="2">
    <dataValidation type="list" allowBlank="1" showInputMessage="1" showErrorMessage="1" sqref="D14:D125" xr:uid="{4D768AEA-E42C-4F7B-A9AA-082B4B707CE7}">
      <formula1>Sector</formula1>
    </dataValidation>
    <dataValidation type="list" allowBlank="1" showInputMessage="1" showErrorMessage="1" sqref="C128:C1048576 C14:C125" xr:uid="{9F5EA0B3-1B95-4FD0-9462-A2256D39F667}">
      <formula1>Type</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3CF0D-0CB1-41F5-A19C-405185685E74}">
  <dimension ref="E1:W10"/>
  <sheetViews>
    <sheetView workbookViewId="0">
      <selection activeCell="D17" sqref="D17"/>
    </sheetView>
  </sheetViews>
  <sheetFormatPr baseColWidth="10" defaultColWidth="11.453125" defaultRowHeight="14.5" x14ac:dyDescent="0.35"/>
  <cols>
    <col min="5" max="5" width="19" bestFit="1" customWidth="1"/>
    <col min="6" max="6" width="17.1796875" customWidth="1"/>
    <col min="7" max="7" width="4.26953125" customWidth="1"/>
    <col min="9" max="9" width="4.26953125" customWidth="1"/>
    <col min="10" max="10" width="36.6328125" customWidth="1"/>
  </cols>
  <sheetData>
    <row r="1" spans="5:23" ht="14.5" customHeight="1" thickBot="1" x14ac:dyDescent="0.4"/>
    <row r="2" spans="5:23" x14ac:dyDescent="0.35">
      <c r="E2" s="505" t="s">
        <v>172</v>
      </c>
      <c r="F2" s="505"/>
      <c r="H2" s="343" t="s">
        <v>30</v>
      </c>
      <c r="J2" s="349" t="s">
        <v>190</v>
      </c>
      <c r="L2" s="383"/>
      <c r="M2" s="383"/>
      <c r="N2" s="383"/>
      <c r="O2" s="383"/>
      <c r="P2" s="383"/>
      <c r="Q2" s="383"/>
      <c r="R2" s="383"/>
      <c r="S2" s="383"/>
      <c r="T2" s="383"/>
      <c r="U2" s="383"/>
      <c r="V2" s="383"/>
      <c r="W2" s="383"/>
    </row>
    <row r="3" spans="5:23" x14ac:dyDescent="0.35">
      <c r="E3" s="342" t="s">
        <v>167</v>
      </c>
      <c r="F3" s="342" t="s">
        <v>302</v>
      </c>
      <c r="H3" s="72" t="s">
        <v>3</v>
      </c>
      <c r="J3" t="s">
        <v>184</v>
      </c>
    </row>
    <row r="4" spans="5:23" x14ac:dyDescent="0.35">
      <c r="E4" s="300" t="s">
        <v>320</v>
      </c>
      <c r="F4" s="300" t="s">
        <v>321</v>
      </c>
      <c r="H4" s="72" t="s">
        <v>191</v>
      </c>
      <c r="J4" t="s">
        <v>185</v>
      </c>
    </row>
    <row r="5" spans="5:23" x14ac:dyDescent="0.35">
      <c r="E5" s="300" t="s">
        <v>5</v>
      </c>
      <c r="F5" s="300" t="s">
        <v>5</v>
      </c>
      <c r="H5" s="72" t="s">
        <v>7</v>
      </c>
      <c r="J5" s="72" t="s">
        <v>6</v>
      </c>
    </row>
    <row r="6" spans="5:23" x14ac:dyDescent="0.35">
      <c r="E6" s="300" t="s">
        <v>8</v>
      </c>
      <c r="F6" s="300" t="s">
        <v>304</v>
      </c>
      <c r="H6" s="72" t="s">
        <v>9</v>
      </c>
      <c r="J6" t="s">
        <v>186</v>
      </c>
    </row>
    <row r="7" spans="5:23" x14ac:dyDescent="0.35">
      <c r="E7" s="300" t="s">
        <v>173</v>
      </c>
      <c r="F7" s="300" t="s">
        <v>318</v>
      </c>
      <c r="H7" s="72" t="s">
        <v>11</v>
      </c>
      <c r="J7" s="72" t="s">
        <v>10</v>
      </c>
    </row>
    <row r="8" spans="5:23" x14ac:dyDescent="0.35">
      <c r="H8" s="72" t="s">
        <v>15</v>
      </c>
      <c r="J8" s="72" t="s">
        <v>187</v>
      </c>
    </row>
    <row r="9" spans="5:23" x14ac:dyDescent="0.35">
      <c r="J9" s="72" t="s">
        <v>188</v>
      </c>
    </row>
    <row r="10" spans="5:23" x14ac:dyDescent="0.35">
      <c r="J10" s="72" t="s">
        <v>189</v>
      </c>
    </row>
  </sheetData>
  <mergeCells count="1">
    <mergeCell ref="E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CEFF7FC39CED4DB7308EFAD5428E63" ma:contentTypeVersion="14" ma:contentTypeDescription="Create a new document." ma:contentTypeScope="" ma:versionID="f98b27a536f4e55ae729d791239ec83d">
  <xsd:schema xmlns:xsd="http://www.w3.org/2001/XMLSchema" xmlns:xs="http://www.w3.org/2001/XMLSchema" xmlns:p="http://schemas.microsoft.com/office/2006/metadata/properties" xmlns:ns2="71db7448-26ab-4071-9c54-283a4c5941e7" xmlns:ns3="2f46ee56-4541-48aa-a2ed-1f1f37219ebc" targetNamespace="http://schemas.microsoft.com/office/2006/metadata/properties" ma:root="true" ma:fieldsID="e7f96d912356cdc4589de1e1c5528ec0" ns2:_="" ns3:_="">
    <xsd:import namespace="71db7448-26ab-4071-9c54-283a4c5941e7"/>
    <xsd:import namespace="2f46ee56-4541-48aa-a2ed-1f1f37219eb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db7448-26ab-4071-9c54-283a4c5941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f46ee56-4541-48aa-a2ed-1f1f37219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6f4cb9d3-ea8e-4723-a42b-2c20f4405ba6}" ma:internalName="TaxCatchAll" ma:showField="CatchAllData" ma:web="2f46ee56-4541-48aa-a2ed-1f1f37219e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f46ee56-4541-48aa-a2ed-1f1f37219ebc">
      <UserInfo>
        <DisplayName>Moussa, KONE</DisplayName>
        <AccountId>78</AccountId>
        <AccountType/>
      </UserInfo>
      <UserInfo>
        <DisplayName>Holst, Jennifer</DisplayName>
        <AccountId>18</AccountId>
        <AccountType/>
      </UserInfo>
      <UserInfo>
        <DisplayName>Lobo, Emily</DisplayName>
        <AccountId>21</AccountId>
        <AccountType/>
      </UserInfo>
      <UserInfo>
        <DisplayName>Mahaman, Souradja</DisplayName>
        <AccountId>33</AccountId>
        <AccountType/>
      </UserInfo>
      <UserInfo>
        <DisplayName>Maman Ibrahim Boukar, Hadiza</DisplayName>
        <AccountId>42</AccountId>
        <AccountType/>
      </UserInfo>
      <UserInfo>
        <DisplayName>Sackett, Philippa</DisplayName>
        <AccountId>15</AccountId>
        <AccountType/>
      </UserInfo>
      <UserInfo>
        <DisplayName>Irambona, Lydia</DisplayName>
        <AccountId>11</AccountId>
        <AccountType/>
      </UserInfo>
      <UserInfo>
        <DisplayName>KABORE, Sarata Estelle</DisplayName>
        <AccountId>43</AccountId>
        <AccountType/>
      </UserInfo>
      <UserInfo>
        <DisplayName>Agee, Kerri</DisplayName>
        <AccountId>16</AccountId>
        <AccountType/>
      </UserInfo>
      <UserInfo>
        <DisplayName>Fonge, Bernadette</DisplayName>
        <AccountId>86</AccountId>
        <AccountType/>
      </UserInfo>
      <UserInfo>
        <DisplayName>John, Zena</DisplayName>
        <AccountId>126</AccountId>
        <AccountType/>
      </UserInfo>
      <UserInfo>
        <DisplayName>Rakotoarimanana, Hubert</DisplayName>
        <AccountId>51</AccountId>
        <AccountType/>
      </UserInfo>
      <UserInfo>
        <DisplayName>Barry, Oumarou</DisplayName>
        <AccountId>134</AccountId>
        <AccountType/>
      </UserInfo>
    </SharedWithUsers>
    <lcf76f155ced4ddcb4097134ff3c332f xmlns="71db7448-26ab-4071-9c54-283a4c5941e7">
      <Terms xmlns="http://schemas.microsoft.com/office/infopath/2007/PartnerControls"/>
    </lcf76f155ced4ddcb4097134ff3c332f>
    <TaxCatchAll xmlns="2f46ee56-4541-48aa-a2ed-1f1f37219ebc" xsi:nil="true"/>
  </documentManagement>
</p:properties>
</file>

<file path=customXml/itemProps1.xml><?xml version="1.0" encoding="utf-8"?>
<ds:datastoreItem xmlns:ds="http://schemas.openxmlformats.org/officeDocument/2006/customXml" ds:itemID="{3E0F5956-9D5C-493A-98F8-58AE85F391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db7448-26ab-4071-9c54-283a4c5941e7"/>
    <ds:schemaRef ds:uri="2f46ee56-4541-48aa-a2ed-1f1f37219e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BE07A8-5731-43DF-B74F-49FAA31EFA08}">
  <ds:schemaRefs>
    <ds:schemaRef ds:uri="http://schemas.microsoft.com/sharepoint/v3/contenttype/forms"/>
  </ds:schemaRefs>
</ds:datastoreItem>
</file>

<file path=customXml/itemProps3.xml><?xml version="1.0" encoding="utf-8"?>
<ds:datastoreItem xmlns:ds="http://schemas.openxmlformats.org/officeDocument/2006/customXml" ds:itemID="{FEACD943-5AA0-4A5B-916C-1791BE8A8E1C}">
  <ds:schemaRefs>
    <ds:schemaRef ds:uri="http://schemas.microsoft.com/office/2006/metadata/properties"/>
    <ds:schemaRef ds:uri="http://schemas.microsoft.com/office/infopath/2007/PartnerControls"/>
    <ds:schemaRef ds:uri="2f46ee56-4541-48aa-a2ed-1f1f37219ebc"/>
    <ds:schemaRef ds:uri="71db7448-26ab-4071-9c54-283a4c5941e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4</vt:i4>
      </vt:variant>
    </vt:vector>
  </HeadingPairs>
  <TitlesOfParts>
    <vt:vector size="15" baseType="lpstr">
      <vt:lpstr>Instructions</vt:lpstr>
      <vt:lpstr>Budget consortium</vt:lpstr>
      <vt:lpstr>QR</vt:lpstr>
      <vt:lpstr>PPR</vt:lpstr>
      <vt:lpstr>Ratio</vt:lpstr>
      <vt:lpstr>Budget - Lead Partner</vt:lpstr>
      <vt:lpstr>Budget - P1</vt:lpstr>
      <vt:lpstr>Budget - P2</vt:lpstr>
      <vt:lpstr>BoQ - details</vt:lpstr>
      <vt:lpstr>Exemple de budget</vt:lpstr>
      <vt:lpstr>Data</vt:lpstr>
      <vt:lpstr>Country</vt:lpstr>
      <vt:lpstr>Sector</vt:lpstr>
      <vt:lpstr>Type</vt:lpstr>
      <vt:lpstr>PPR!Zone_d_impression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DRC</dc:creator>
  <cp:keywords/>
  <dc:description/>
  <cp:lastModifiedBy>Nina Giraudel</cp:lastModifiedBy>
  <cp:revision/>
  <dcterms:created xsi:type="dcterms:W3CDTF">2021-12-09T11:34:53Z</dcterms:created>
  <dcterms:modified xsi:type="dcterms:W3CDTF">2025-02-20T15:45:55Z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0x010100B6CEFF7FC39CED4DB7308EFAD5428E63</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ies>
</file>