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Le\Box Sync\LUCIAN\Field Pilots\DRC\Sahel Response Fund\VFM Workshop\Training Data\"/>
    </mc:Choice>
  </mc:AlternateContent>
  <xr:revisionPtr revIDLastSave="0" documentId="13_ncr:1_{797B7CF6-6451-4561-9DF2-7315A7AA492D}" xr6:coauthVersionLast="47" xr6:coauthVersionMax="47" xr10:uidLastSave="{00000000-0000-0000-0000-000000000000}"/>
  <bookViews>
    <workbookView xWindow="120" yWindow="105" windowWidth="18120" windowHeight="9435" xr2:uid="{3D979DDF-00A0-4D6A-A4DB-776E0014BE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0" i="1" l="1"/>
  <c r="G110" i="1"/>
  <c r="E110" i="1"/>
  <c r="H94" i="1"/>
  <c r="H95" i="1"/>
  <c r="H96" i="1"/>
  <c r="H97" i="1"/>
  <c r="H98" i="1"/>
  <c r="H99" i="1"/>
  <c r="H102" i="1"/>
  <c r="H103" i="1"/>
  <c r="H104" i="1"/>
  <c r="H105" i="1"/>
  <c r="H106" i="1"/>
  <c r="H108" i="1"/>
  <c r="H93" i="1"/>
  <c r="F60" i="1"/>
  <c r="G60" i="1"/>
  <c r="E60" i="1"/>
  <c r="H34" i="1"/>
  <c r="H79" i="1"/>
  <c r="H80" i="1"/>
  <c r="H122" i="1"/>
  <c r="H123" i="1"/>
  <c r="H124" i="1"/>
  <c r="H127" i="1"/>
  <c r="H128" i="1"/>
  <c r="H129" i="1"/>
  <c r="H130" i="1"/>
  <c r="H133" i="1"/>
  <c r="H134" i="1"/>
  <c r="H135" i="1"/>
  <c r="H136" i="1"/>
  <c r="H121" i="1"/>
  <c r="F117" i="1"/>
  <c r="G117" i="1"/>
  <c r="E117" i="1"/>
  <c r="H114" i="1"/>
  <c r="H115" i="1"/>
  <c r="F138" i="1"/>
  <c r="G138" i="1"/>
  <c r="E138" i="1"/>
  <c r="F82" i="1"/>
  <c r="G82" i="1"/>
  <c r="E82" i="1"/>
  <c r="F89" i="1"/>
  <c r="G89" i="1"/>
  <c r="E89" i="1"/>
  <c r="H87" i="1"/>
  <c r="H65" i="1"/>
  <c r="H68" i="1"/>
  <c r="H69" i="1"/>
  <c r="H70" i="1"/>
  <c r="H71" i="1"/>
  <c r="H72" i="1"/>
  <c r="F74" i="1"/>
  <c r="G74" i="1"/>
  <c r="E74" i="1"/>
  <c r="H13" i="1"/>
  <c r="H18" i="1"/>
  <c r="H19" i="1"/>
  <c r="H20" i="1"/>
  <c r="H21" i="1"/>
  <c r="H22" i="1"/>
  <c r="H23" i="1"/>
  <c r="H24" i="1"/>
  <c r="H25" i="1"/>
  <c r="H26" i="1"/>
  <c r="H27" i="1"/>
  <c r="H28" i="1"/>
  <c r="H29" i="1"/>
  <c r="H33" i="1"/>
  <c r="H35" i="1"/>
  <c r="H38" i="1"/>
  <c r="H16" i="1"/>
  <c r="H17" i="1"/>
  <c r="H30" i="1"/>
  <c r="H39" i="1"/>
  <c r="H40" i="1"/>
  <c r="H43" i="1"/>
  <c r="H44" i="1"/>
  <c r="H45" i="1"/>
  <c r="H46" i="1"/>
  <c r="H47" i="1"/>
  <c r="H48" i="1"/>
  <c r="H49" i="1"/>
  <c r="H50" i="1"/>
  <c r="H51" i="1"/>
  <c r="H54" i="1"/>
  <c r="H55" i="1"/>
  <c r="H56" i="1"/>
  <c r="H57" i="1"/>
  <c r="H58" i="1"/>
  <c r="H86" i="1"/>
  <c r="H78" i="1"/>
  <c r="H64" i="1"/>
  <c r="H12" i="1"/>
  <c r="E140" i="1" l="1"/>
  <c r="E141" i="1" s="1"/>
  <c r="E143" i="1" s="1"/>
  <c r="G140" i="1"/>
  <c r="G141" i="1" s="1"/>
  <c r="G143" i="1" s="1"/>
  <c r="F140" i="1"/>
  <c r="F141" i="1" s="1"/>
  <c r="F143" i="1" s="1"/>
  <c r="H110" i="1"/>
  <c r="H60" i="1"/>
  <c r="H117" i="1"/>
  <c r="H138" i="1"/>
  <c r="H82" i="1"/>
  <c r="H89" i="1"/>
  <c r="H74" i="1"/>
  <c r="H140" i="1" l="1"/>
  <c r="H141" i="1" s="1"/>
  <c r="H143" i="1" s="1"/>
</calcChain>
</file>

<file path=xl/sharedStrings.xml><?xml version="1.0" encoding="utf-8"?>
<sst xmlns="http://schemas.openxmlformats.org/spreadsheetml/2006/main" count="326" uniqueCount="128">
  <si>
    <t>Health</t>
  </si>
  <si>
    <t>ICR</t>
  </si>
  <si>
    <t>Currency: GBP</t>
  </si>
  <si>
    <t>Year 1</t>
  </si>
  <si>
    <t>Year 2</t>
  </si>
  <si>
    <t>Year 3</t>
  </si>
  <si>
    <t>Description</t>
  </si>
  <si>
    <t>A. PERSONNEL</t>
  </si>
  <si>
    <t>International Staff</t>
  </si>
  <si>
    <t>Country Director (CD)</t>
  </si>
  <si>
    <t>Main Office - National Staff</t>
  </si>
  <si>
    <t>Finance Controller</t>
  </si>
  <si>
    <t>Finance Manager</t>
  </si>
  <si>
    <t>Supply Chain Coordinator</t>
  </si>
  <si>
    <t>Supply Chain Manager</t>
  </si>
  <si>
    <t>Supply Chain Procurement Officer</t>
  </si>
  <si>
    <t>HR &amp; Admin Coordinator</t>
  </si>
  <si>
    <t>HR &amp; Admin Officer</t>
  </si>
  <si>
    <t xml:space="preserve">Office/Guesthouse Cleaner </t>
  </si>
  <si>
    <t>IT Officer</t>
  </si>
  <si>
    <t>Subtotal Personnel</t>
  </si>
  <si>
    <t>B. FRINGE BENEFITS</t>
  </si>
  <si>
    <t>CD Fringe</t>
  </si>
  <si>
    <t>Subtotal Fringe Benefits</t>
  </si>
  <si>
    <t>C. TRAVEL</t>
  </si>
  <si>
    <t>Local Travel</t>
  </si>
  <si>
    <t>Subtotal Travel</t>
  </si>
  <si>
    <t>D. EQUIPMENT</t>
  </si>
  <si>
    <t>Laptop and accessories</t>
  </si>
  <si>
    <t>Office Furniture/Cabinets</t>
  </si>
  <si>
    <t>Subtotal Equipment</t>
  </si>
  <si>
    <t>E. SUPPLIES</t>
  </si>
  <si>
    <t>Subtotal Supplies</t>
  </si>
  <si>
    <t>F. CONTRACTUAL</t>
  </si>
  <si>
    <t>Subtotal Contractual</t>
  </si>
  <si>
    <t>G.OTHER</t>
  </si>
  <si>
    <t>Office rent</t>
  </si>
  <si>
    <t>Utilities (electricity, water &amp; gas)</t>
  </si>
  <si>
    <t>Internet Charges</t>
  </si>
  <si>
    <t>Subtotal Other</t>
  </si>
  <si>
    <t>Health National Staff</t>
  </si>
  <si>
    <t>MQ</t>
  </si>
  <si>
    <t>GW</t>
  </si>
  <si>
    <t>Grants &amp; Budgets Manager</t>
  </si>
  <si>
    <t xml:space="preserve">Field Coordinator </t>
  </si>
  <si>
    <t>Supply Chain Officer</t>
  </si>
  <si>
    <t xml:space="preserve">Finance Officer </t>
  </si>
  <si>
    <t xml:space="preserve">Supply Chain Officer </t>
  </si>
  <si>
    <t xml:space="preserve">Deputy Director Operations </t>
  </si>
  <si>
    <t>Security Coordinator</t>
  </si>
  <si>
    <t>M&amp;E Manager</t>
  </si>
  <si>
    <t>Finance Officer</t>
  </si>
  <si>
    <t>DDP Fringe</t>
  </si>
  <si>
    <t>Garowe Field Office National Staff Benefits</t>
  </si>
  <si>
    <t>Mogadishu Field Office National Staff Benefits</t>
  </si>
  <si>
    <t>Livelihoods</t>
  </si>
  <si>
    <t>Office Supplies - Garowe</t>
  </si>
  <si>
    <t>Office Supplies - Mogadishu</t>
  </si>
  <si>
    <t>Annual evaluation</t>
  </si>
  <si>
    <t>Vehicle Rental - Garowe</t>
  </si>
  <si>
    <t>Vehicle Rental - Mogadishu</t>
  </si>
  <si>
    <t>Garowe Running Costs</t>
  </si>
  <si>
    <t>Office Rent - GW</t>
  </si>
  <si>
    <t>Utilities - GW</t>
  </si>
  <si>
    <t>Internet Charges - GW</t>
  </si>
  <si>
    <t>Mogadishu Running Costs</t>
  </si>
  <si>
    <t>Office Rent - MQ</t>
  </si>
  <si>
    <t>Utilities - MQ</t>
  </si>
  <si>
    <t>Internet Charges - MQ</t>
  </si>
  <si>
    <t xml:space="preserve"> Indirect Cost Recovery @ 7%</t>
  </si>
  <si>
    <t>TOTAL COST</t>
  </si>
  <si>
    <t>Total</t>
  </si>
  <si>
    <t>Support</t>
  </si>
  <si>
    <t>Program</t>
  </si>
  <si>
    <t>Deputy Director Programs (DDP)</t>
  </si>
  <si>
    <t>Livelihoods National Staff Benefits</t>
  </si>
  <si>
    <t>Health National Staff Benefits</t>
  </si>
  <si>
    <t>Local Travel - Health Program Staff</t>
  </si>
  <si>
    <t>Local Travel - Livelihoods Program Staff</t>
  </si>
  <si>
    <t>Health - Pharmacy warehouse supervisor</t>
  </si>
  <si>
    <t>Health - Senior Medical Officer</t>
  </si>
  <si>
    <t xml:space="preserve">Health - Outreach Officer </t>
  </si>
  <si>
    <t>Health - Data Officer</t>
  </si>
  <si>
    <t>Health - Senior Health and Nutrition Coordinator</t>
  </si>
  <si>
    <t>Livelihoods - Livelihoods Coordinator</t>
  </si>
  <si>
    <t>Livelihoods - Senior Livelihoods Officer</t>
  </si>
  <si>
    <t>Livelihoods - Livelihoods Officer</t>
  </si>
  <si>
    <t>Livelihoods - Community Development Officer</t>
  </si>
  <si>
    <t>Livelihoods - Livelihoods Assistant</t>
  </si>
  <si>
    <t>Livelihoods National Staff</t>
  </si>
  <si>
    <t>National Staff</t>
  </si>
  <si>
    <t>Travel &amp; Transport</t>
  </si>
  <si>
    <t>Assets &amp; Equipment</t>
  </si>
  <si>
    <t>Office Expenses</t>
  </si>
  <si>
    <t>Field Office - Garowe National Staff</t>
  </si>
  <si>
    <t>Field Office - Benadir National Staff</t>
  </si>
  <si>
    <t>Expatriate Staff Benefits</t>
  </si>
  <si>
    <t>National Staff Benefits</t>
  </si>
  <si>
    <t>Equipment</t>
  </si>
  <si>
    <t>Office Supplies/Consumables - Main Office</t>
  </si>
  <si>
    <t>Main Office Running Costs</t>
  </si>
  <si>
    <t>TOTAL DIRECT COSTS</t>
  </si>
  <si>
    <t>Grants &amp; Budgets Coordinator</t>
  </si>
  <si>
    <t>Field Coordinator</t>
  </si>
  <si>
    <t>Local Travel - Support Staff</t>
  </si>
  <si>
    <t>Site</t>
  </si>
  <si>
    <t>Category</t>
  </si>
  <si>
    <t>Type</t>
  </si>
  <si>
    <t>Health - Shipping for drugs, clinical, lab and nutrition supplies</t>
  </si>
  <si>
    <t>Health - Program outreach activities - health</t>
  </si>
  <si>
    <t>Health - Adaptation of IEC/BCC materials</t>
  </si>
  <si>
    <t>Health - Support to MtMSGs sesions</t>
  </si>
  <si>
    <t xml:space="preserve">Health - Community Dialogue sessions </t>
  </si>
  <si>
    <t>Health - Hiring ambulance for referral of severe morbidities and high risk pregnancies</t>
  </si>
  <si>
    <t>Livelihoods - Capacity building training for village councils and local authorities</t>
  </si>
  <si>
    <t>Livelihoods - Dialogue forums for village councils and district authotrities</t>
  </si>
  <si>
    <t>Livelihoods - Micro-enterprise development (Skills training and provision of grants)</t>
  </si>
  <si>
    <t>Livelihoods - Technical and Vocational Education and Training (TVET) for Youth</t>
  </si>
  <si>
    <t>Livelihoods - Market strengthening and Market inputs</t>
  </si>
  <si>
    <t>Health - Minor rehabilitation of the hospital</t>
  </si>
  <si>
    <t>Materials &amp; Activities</t>
  </si>
  <si>
    <t>Health - Primary Healthcare Manager</t>
  </si>
  <si>
    <t>Health - Senior M&amp;E Officer</t>
  </si>
  <si>
    <t>Health - Health Officer</t>
  </si>
  <si>
    <t>Health - Nutrition Officer</t>
  </si>
  <si>
    <t>Country: Somalia</t>
  </si>
  <si>
    <t>Project: ABC123</t>
  </si>
  <si>
    <t>Duration: 01 January 2018 to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</si>
</sst>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_);[Red]\(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DC82F"/>
        <bgColor rgb="FF00000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</cellStyleXfs>
  <cellXfs count="110">
    <xf numFmtId="0" fontId="0" fillId="0" borderId="0" xfId="0"/>
    <xf numFmtId="0" fontId="3" fillId="0" borderId="0" xfId="2" applyNumberFormat="1" applyFont="1" applyFill="1" applyBorder="1" applyAlignment="1">
      <alignment horizontal="left" vertical="center"/>
    </xf>
    <xf numFmtId="2" fontId="2" fillId="0" borderId="0" xfId="2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2" fillId="0" borderId="0" xfId="3" applyAlignment="1" applyProtection="1">
      <alignment horizontal="center" vertical="center"/>
      <protection locked="0"/>
    </xf>
    <xf numFmtId="2" fontId="2" fillId="0" borderId="0" xfId="2" quotePrefix="1" applyNumberFormat="1" applyFont="1" applyFill="1" applyBorder="1" applyAlignment="1">
      <alignment horizontal="center" vertical="center"/>
    </xf>
    <xf numFmtId="0" fontId="3" fillId="0" borderId="0" xfId="3" quotePrefix="1" applyFont="1" applyAlignment="1">
      <alignment horizontal="center" vertical="center"/>
    </xf>
    <xf numFmtId="2" fontId="3" fillId="2" borderId="5" xfId="3" applyNumberFormat="1" applyFont="1" applyFill="1" applyBorder="1" applyAlignment="1" applyProtection="1">
      <alignment horizontal="center" vertical="center"/>
      <protection locked="0"/>
    </xf>
    <xf numFmtId="0" fontId="3" fillId="0" borderId="8" xfId="3" applyFont="1" applyBorder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horizontal="center" vertical="center"/>
      <protection locked="0"/>
    </xf>
    <xf numFmtId="43" fontId="2" fillId="0" borderId="0" xfId="1" applyFont="1" applyFill="1" applyBorder="1" applyAlignment="1" applyProtection="1">
      <alignment vertical="center"/>
      <protection locked="0"/>
    </xf>
    <xf numFmtId="0" fontId="2" fillId="0" borderId="8" xfId="3" applyBorder="1" applyAlignment="1">
      <alignment vertical="center"/>
    </xf>
    <xf numFmtId="4" fontId="4" fillId="0" borderId="8" xfId="3" applyNumberFormat="1" applyFont="1" applyBorder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horizontal="center" vertical="center"/>
      <protection locked="0"/>
    </xf>
    <xf numFmtId="166" fontId="2" fillId="0" borderId="8" xfId="3" applyNumberFormat="1" applyBorder="1" applyAlignment="1">
      <alignment horizontal="left" vertical="center"/>
    </xf>
    <xf numFmtId="2" fontId="2" fillId="0" borderId="0" xfId="3" applyNumberFormat="1" applyAlignment="1">
      <alignment horizontal="center" vertical="center"/>
    </xf>
    <xf numFmtId="4" fontId="3" fillId="0" borderId="0" xfId="3" quotePrefix="1" applyNumberFormat="1" applyFont="1" applyAlignment="1">
      <alignment horizontal="left" vertical="center"/>
    </xf>
    <xf numFmtId="2" fontId="2" fillId="0" borderId="0" xfId="3" applyNumberFormat="1" applyAlignment="1">
      <alignment horizontal="center" vertical="center" shrinkToFit="1"/>
    </xf>
    <xf numFmtId="166" fontId="2" fillId="0" borderId="8" xfId="3" applyNumberFormat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166" fontId="3" fillId="0" borderId="9" xfId="3" applyNumberFormat="1" applyFont="1" applyBorder="1" applyAlignment="1" applyProtection="1">
      <alignment horizontal="left" vertical="center"/>
      <protection locked="0"/>
    </xf>
    <xf numFmtId="2" fontId="2" fillId="0" borderId="10" xfId="3" applyNumberFormat="1" applyBorder="1" applyAlignment="1">
      <alignment horizontal="center" vertical="center" shrinkToFit="1"/>
    </xf>
    <xf numFmtId="0" fontId="4" fillId="0" borderId="8" xfId="3" applyFont="1" applyBorder="1" applyAlignment="1" applyProtection="1">
      <alignment vertical="center"/>
      <protection locked="0"/>
    </xf>
    <xf numFmtId="0" fontId="4" fillId="0" borderId="8" xfId="3" applyFont="1" applyBorder="1" applyAlignment="1">
      <alignment vertical="center"/>
    </xf>
    <xf numFmtId="166" fontId="3" fillId="0" borderId="0" xfId="3" applyNumberFormat="1" applyFont="1" applyAlignment="1">
      <alignment horizontal="left" vertical="center"/>
    </xf>
    <xf numFmtId="166" fontId="2" fillId="0" borderId="8" xfId="3" quotePrefix="1" applyNumberFormat="1" applyBorder="1" applyAlignment="1">
      <alignment horizontal="left" vertical="center"/>
    </xf>
    <xf numFmtId="166" fontId="2" fillId="0" borderId="8" xfId="3" quotePrefix="1" applyNumberFormat="1" applyBorder="1" applyAlignment="1" applyProtection="1">
      <alignment horizontal="left" vertical="center"/>
      <protection locked="0"/>
    </xf>
    <xf numFmtId="166" fontId="3" fillId="0" borderId="10" xfId="3" applyNumberFormat="1" applyFont="1" applyBorder="1" applyAlignment="1" applyProtection="1">
      <alignment horizontal="left" vertical="center"/>
      <protection locked="0"/>
    </xf>
    <xf numFmtId="166" fontId="3" fillId="0" borderId="9" xfId="3" quotePrefix="1" applyNumberFormat="1" applyFont="1" applyBorder="1" applyAlignment="1">
      <alignment horizontal="left" vertical="center"/>
    </xf>
    <xf numFmtId="166" fontId="3" fillId="0" borderId="0" xfId="3" applyNumberFormat="1" applyFont="1" applyAlignment="1" applyProtection="1">
      <alignment horizontal="left" vertical="center"/>
      <protection locked="0"/>
    </xf>
    <xf numFmtId="166" fontId="3" fillId="0" borderId="8" xfId="3" applyNumberFormat="1" applyFont="1" applyBorder="1" applyAlignment="1" applyProtection="1">
      <alignment horizontal="left" vertical="center"/>
      <protection locked="0"/>
    </xf>
    <xf numFmtId="2" fontId="2" fillId="0" borderId="0" xfId="3" applyNumberFormat="1" applyAlignment="1" applyProtection="1">
      <alignment horizontal="center" vertical="center" shrinkToFit="1"/>
      <protection locked="0"/>
    </xf>
    <xf numFmtId="43" fontId="2" fillId="0" borderId="0" xfId="1" quotePrefix="1" applyFont="1" applyFill="1" applyBorder="1" applyAlignment="1" applyProtection="1">
      <alignment horizontal="left" vertical="center"/>
    </xf>
    <xf numFmtId="166" fontId="2" fillId="0" borderId="0" xfId="3" applyNumberFormat="1" applyAlignment="1" applyProtection="1">
      <alignment horizontal="left" vertical="center"/>
      <protection locked="0"/>
    </xf>
    <xf numFmtId="0" fontId="2" fillId="0" borderId="9" xfId="3" applyBorder="1" applyAlignment="1">
      <alignment vertical="center"/>
    </xf>
    <xf numFmtId="2" fontId="2" fillId="0" borderId="0" xfId="7" applyNumberFormat="1" applyAlignment="1">
      <alignment horizontal="center" vertical="center" shrinkToFit="1"/>
    </xf>
    <xf numFmtId="166" fontId="3" fillId="0" borderId="10" xfId="3" quotePrefix="1" applyNumberFormat="1" applyFont="1" applyBorder="1" applyAlignment="1" applyProtection="1">
      <alignment horizontal="left" vertical="center"/>
      <protection locked="0"/>
    </xf>
    <xf numFmtId="166" fontId="3" fillId="3" borderId="1" xfId="3" applyNumberFormat="1" applyFont="1" applyFill="1" applyBorder="1" applyAlignment="1" applyProtection="1">
      <alignment horizontal="left" vertical="center"/>
      <protection locked="0"/>
    </xf>
    <xf numFmtId="2" fontId="2" fillId="3" borderId="5" xfId="3" applyNumberFormat="1" applyFill="1" applyBorder="1" applyAlignment="1">
      <alignment horizontal="center" vertical="center" shrinkToFit="1"/>
    </xf>
    <xf numFmtId="0" fontId="3" fillId="3" borderId="5" xfId="3" applyFont="1" applyFill="1" applyBorder="1" applyAlignment="1" applyProtection="1">
      <alignment horizontal="left" vertical="center"/>
      <protection locked="0"/>
    </xf>
    <xf numFmtId="2" fontId="2" fillId="0" borderId="6" xfId="3" applyNumberFormat="1" applyBorder="1" applyAlignment="1">
      <alignment horizontal="center" vertical="center" shrinkToFit="1"/>
    </xf>
    <xf numFmtId="0" fontId="3" fillId="0" borderId="6" xfId="3" applyFont="1" applyBorder="1" applyAlignment="1" applyProtection="1">
      <alignment horizontal="left" vertical="center"/>
      <protection locked="0"/>
    </xf>
    <xf numFmtId="166" fontId="3" fillId="0" borderId="3" xfId="3" applyNumberFormat="1" applyFont="1" applyBorder="1" applyAlignment="1" applyProtection="1">
      <alignment horizontal="left" vertical="center"/>
      <protection locked="0"/>
    </xf>
    <xf numFmtId="2" fontId="2" fillId="0" borderId="4" xfId="3" applyNumberFormat="1" applyBorder="1" applyAlignment="1">
      <alignment horizontal="center" vertical="center" shrinkToFit="1"/>
    </xf>
    <xf numFmtId="0" fontId="3" fillId="0" borderId="4" xfId="3" applyFont="1" applyBorder="1" applyAlignment="1" applyProtection="1">
      <alignment horizontal="left" vertical="center"/>
      <protection locked="0"/>
    </xf>
    <xf numFmtId="166" fontId="2" fillId="3" borderId="3" xfId="3" applyNumberFormat="1" applyFill="1" applyBorder="1" applyAlignment="1" applyProtection="1">
      <alignment horizontal="left" vertical="center"/>
      <protection locked="0"/>
    </xf>
    <xf numFmtId="2" fontId="2" fillId="3" borderId="4" xfId="3" applyNumberFormat="1" applyFill="1" applyBorder="1" applyAlignment="1" applyProtection="1">
      <alignment horizontal="center" vertical="center"/>
      <protection locked="0"/>
    </xf>
    <xf numFmtId="2" fontId="2" fillId="0" borderId="0" xfId="3" applyNumberFormat="1" applyAlignment="1" applyProtection="1">
      <alignment horizontal="center" vertical="center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3" fillId="0" borderId="12" xfId="1" quotePrefix="1" applyFont="1" applyFill="1" applyBorder="1" applyAlignment="1" applyProtection="1">
      <alignment horizontal="left" vertical="center"/>
    </xf>
    <xf numFmtId="165" fontId="3" fillId="0" borderId="12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165" fontId="3" fillId="0" borderId="12" xfId="1" applyNumberFormat="1" applyFont="1" applyFill="1" applyBorder="1" applyAlignment="1" applyProtection="1">
      <alignment horizontal="left" vertical="center"/>
    </xf>
    <xf numFmtId="165" fontId="3" fillId="0" borderId="12" xfId="1" applyNumberFormat="1" applyFont="1" applyFill="1" applyBorder="1" applyAlignment="1" applyProtection="1">
      <alignment horizontal="left" vertical="center"/>
      <protection locked="0"/>
    </xf>
    <xf numFmtId="165" fontId="3" fillId="0" borderId="0" xfId="1" applyNumberFormat="1" applyFont="1" applyFill="1" applyBorder="1" applyAlignment="1" applyProtection="1">
      <alignment horizontal="left" vertical="center"/>
      <protection locked="0"/>
    </xf>
    <xf numFmtId="165" fontId="3" fillId="0" borderId="14" xfId="1" applyNumberFormat="1" applyFont="1" applyFill="1" applyBorder="1" applyAlignment="1" applyProtection="1">
      <alignment vertical="center"/>
      <protection locked="0"/>
    </xf>
    <xf numFmtId="165" fontId="3" fillId="0" borderId="12" xfId="1" applyNumberFormat="1" applyFont="1" applyFill="1" applyBorder="1" applyAlignment="1" applyProtection="1">
      <alignment vertical="center"/>
      <protection locked="0"/>
    </xf>
    <xf numFmtId="165" fontId="3" fillId="0" borderId="0" xfId="1" applyNumberFormat="1" applyFont="1" applyFill="1" applyBorder="1" applyAlignment="1" applyProtection="1">
      <alignment vertical="center"/>
      <protection locked="0"/>
    </xf>
    <xf numFmtId="165" fontId="3" fillId="0" borderId="14" xfId="1" applyNumberFormat="1" applyFont="1" applyFill="1" applyBorder="1" applyAlignment="1" applyProtection="1">
      <alignment horizontal="left" vertical="center"/>
      <protection locked="0"/>
    </xf>
    <xf numFmtId="165" fontId="3" fillId="0" borderId="14" xfId="1" applyNumberFormat="1" applyFont="1" applyFill="1" applyBorder="1" applyAlignment="1" applyProtection="1">
      <alignment vertical="center"/>
    </xf>
    <xf numFmtId="165" fontId="3" fillId="0" borderId="12" xfId="1" quotePrefix="1" applyNumberFormat="1" applyFont="1" applyFill="1" applyBorder="1" applyAlignment="1" applyProtection="1">
      <alignment vertical="center"/>
    </xf>
    <xf numFmtId="165" fontId="3" fillId="3" borderId="11" xfId="1" quotePrefix="1" applyNumberFormat="1" applyFont="1" applyFill="1" applyBorder="1" applyAlignment="1" applyProtection="1">
      <alignment horizontal="left" vertical="center"/>
      <protection locked="0"/>
    </xf>
    <xf numFmtId="165" fontId="3" fillId="0" borderId="7" xfId="1" applyNumberFormat="1" applyFont="1" applyFill="1" applyBorder="1" applyAlignment="1" applyProtection="1">
      <alignment horizontal="left" vertical="center"/>
      <protection locked="0"/>
    </xf>
    <xf numFmtId="165" fontId="3" fillId="0" borderId="13" xfId="1" applyNumberFormat="1" applyFont="1" applyFill="1" applyBorder="1" applyAlignment="1" applyProtection="1">
      <alignment horizontal="left" vertical="center"/>
      <protection locked="0"/>
    </xf>
    <xf numFmtId="165" fontId="3" fillId="3" borderId="13" xfId="1" applyNumberFormat="1" applyFont="1" applyFill="1" applyBorder="1" applyAlignment="1" applyProtection="1">
      <alignment vertical="center"/>
      <protection locked="0"/>
    </xf>
    <xf numFmtId="166" fontId="3" fillId="2" borderId="1" xfId="3" applyNumberFormat="1" applyFont="1" applyFill="1" applyBorder="1" applyAlignment="1" applyProtection="1">
      <alignment horizontal="center" vertical="center"/>
      <protection locked="0"/>
    </xf>
    <xf numFmtId="43" fontId="3" fillId="2" borderId="11" xfId="1" applyFont="1" applyFill="1" applyBorder="1" applyAlignment="1" applyProtection="1">
      <alignment horizontal="center" vertical="center"/>
      <protection locked="0"/>
    </xf>
    <xf numFmtId="43" fontId="3" fillId="2" borderId="5" xfId="1" applyFont="1" applyFill="1" applyBorder="1" applyAlignment="1" applyProtection="1">
      <alignment horizontal="center" vertical="center"/>
      <protection locked="0"/>
    </xf>
    <xf numFmtId="2" fontId="2" fillId="0" borderId="0" xfId="3" applyNumberFormat="1" applyAlignment="1">
      <alignment horizontal="left" vertical="center" shrinkToFit="1"/>
    </xf>
    <xf numFmtId="165" fontId="2" fillId="0" borderId="0" xfId="2" applyNumberFormat="1" applyFont="1" applyFill="1" applyBorder="1" applyAlignment="1">
      <alignment horizontal="left" vertical="center"/>
    </xf>
    <xf numFmtId="2" fontId="3" fillId="2" borderId="5" xfId="3" applyNumberFormat="1" applyFont="1" applyFill="1" applyBorder="1" applyAlignment="1" applyProtection="1">
      <alignment horizontal="left" vertical="center"/>
      <protection locked="0"/>
    </xf>
    <xf numFmtId="166" fontId="3" fillId="0" borderId="10" xfId="3" applyNumberFormat="1" applyFont="1" applyBorder="1" applyAlignment="1">
      <alignment horizontal="left" vertical="center"/>
    </xf>
    <xf numFmtId="0" fontId="3" fillId="0" borderId="0" xfId="9" applyFont="1" applyAlignment="1" applyProtection="1">
      <alignment horizontal="left" vertical="center"/>
      <protection locked="0"/>
    </xf>
    <xf numFmtId="0" fontId="2" fillId="0" borderId="0" xfId="3" applyAlignment="1" applyProtection="1">
      <alignment horizontal="left" vertical="center"/>
      <protection locked="0"/>
    </xf>
    <xf numFmtId="4" fontId="2" fillId="0" borderId="0" xfId="3" applyNumberFormat="1" applyAlignment="1" applyProtection="1">
      <alignment horizontal="left" vertical="center"/>
      <protection locked="0"/>
    </xf>
    <xf numFmtId="0" fontId="2" fillId="0" borderId="0" xfId="3" applyAlignment="1">
      <alignment horizontal="left" vertical="center"/>
    </xf>
    <xf numFmtId="0" fontId="2" fillId="0" borderId="0" xfId="3" quotePrefix="1" applyAlignment="1">
      <alignment horizontal="left" vertical="center"/>
    </xf>
    <xf numFmtId="0" fontId="2" fillId="0" borderId="0" xfId="7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43" fontId="2" fillId="0" borderId="12" xfId="1" applyFont="1" applyFill="1" applyBorder="1" applyAlignment="1" applyProtection="1">
      <alignment vertical="center"/>
      <protection locked="0"/>
    </xf>
    <xf numFmtId="43" fontId="2" fillId="0" borderId="12" xfId="1" quotePrefix="1" applyFont="1" applyFill="1" applyBorder="1" applyAlignment="1" applyProtection="1">
      <alignment horizontal="left" vertical="center"/>
    </xf>
    <xf numFmtId="165" fontId="2" fillId="0" borderId="12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65" fontId="2" fillId="0" borderId="12" xfId="1" applyNumberFormat="1" applyFont="1" applyFill="1" applyBorder="1" applyAlignment="1" applyProtection="1">
      <alignment horizontal="left" vertical="center"/>
      <protection locked="0"/>
    </xf>
    <xf numFmtId="165" fontId="2" fillId="0" borderId="0" xfId="1" applyNumberFormat="1" applyFont="1" applyFill="1" applyBorder="1" applyAlignment="1" applyProtection="1">
      <alignment horizontal="left" vertical="center"/>
      <protection locked="0"/>
    </xf>
    <xf numFmtId="165" fontId="2" fillId="0" borderId="12" xfId="1" applyNumberFormat="1" applyFont="1" applyFill="1" applyBorder="1" applyAlignment="1" applyProtection="1">
      <alignment vertical="center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5" fontId="2" fillId="0" borderId="12" xfId="1" applyNumberFormat="1" applyFont="1" applyFill="1" applyBorder="1" applyAlignment="1" applyProtection="1">
      <alignment horizontal="left" vertical="center"/>
    </xf>
    <xf numFmtId="165" fontId="2" fillId="0" borderId="0" xfId="1" applyNumberFormat="1" applyFont="1" applyFill="1" applyBorder="1" applyAlignment="1" applyProtection="1">
      <alignment horizontal="left" vertical="center"/>
    </xf>
    <xf numFmtId="165" fontId="2" fillId="0" borderId="12" xfId="1" quotePrefix="1" applyNumberFormat="1" applyFont="1" applyFill="1" applyBorder="1" applyAlignment="1" applyProtection="1">
      <alignment horizontal="left" vertical="center"/>
      <protection locked="0"/>
    </xf>
    <xf numFmtId="165" fontId="2" fillId="0" borderId="0" xfId="1" quotePrefix="1" applyNumberFormat="1" applyFont="1" applyFill="1" applyBorder="1" applyAlignment="1" applyProtection="1">
      <alignment horizontal="left" vertical="center"/>
      <protection locked="0"/>
    </xf>
    <xf numFmtId="165" fontId="2" fillId="0" borderId="12" xfId="1" applyNumberFormat="1" applyFont="1" applyFill="1" applyBorder="1" applyAlignment="1" applyProtection="1">
      <alignment horizontal="left" vertical="center" shrinkToFit="1"/>
    </xf>
    <xf numFmtId="165" fontId="2" fillId="0" borderId="0" xfId="1" applyNumberFormat="1" applyFont="1" applyFill="1" applyBorder="1" applyAlignment="1" applyProtection="1">
      <alignment horizontal="left" vertical="center" shrinkToFit="1"/>
    </xf>
    <xf numFmtId="165" fontId="2" fillId="0" borderId="12" xfId="1" applyNumberFormat="1" applyFont="1" applyFill="1" applyBorder="1" applyAlignment="1" applyProtection="1">
      <alignment horizontal="right" vertical="center" shrinkToFit="1"/>
    </xf>
    <xf numFmtId="165" fontId="2" fillId="0" borderId="0" xfId="1" applyNumberFormat="1" applyFont="1" applyFill="1" applyBorder="1" applyAlignment="1" applyProtection="1">
      <alignment horizontal="right" vertical="center" shrinkToFit="1"/>
    </xf>
    <xf numFmtId="165" fontId="2" fillId="0" borderId="12" xfId="1" quotePrefix="1" applyNumberFormat="1" applyFont="1" applyFill="1" applyBorder="1" applyAlignment="1" applyProtection="1">
      <alignment vertical="center"/>
    </xf>
    <xf numFmtId="165" fontId="2" fillId="0" borderId="0" xfId="1" quotePrefix="1" applyNumberFormat="1" applyFont="1" applyFill="1" applyBorder="1" applyAlignment="1" applyProtection="1">
      <alignment vertical="center"/>
    </xf>
    <xf numFmtId="165" fontId="2" fillId="0" borderId="13" xfId="1" applyNumberFormat="1" applyFont="1" applyFill="1" applyBorder="1" applyAlignment="1" applyProtection="1">
      <alignment horizontal="left" vertical="center"/>
      <protection locked="0"/>
    </xf>
    <xf numFmtId="165" fontId="2" fillId="0" borderId="4" xfId="1" applyNumberFormat="1" applyFont="1" applyFill="1" applyBorder="1" applyAlignment="1" applyProtection="1">
      <alignment horizontal="left" vertical="center"/>
      <protection locked="0"/>
    </xf>
    <xf numFmtId="166" fontId="3" fillId="0" borderId="8" xfId="3" quotePrefix="1" applyNumberFormat="1" applyFont="1" applyBorder="1" applyAlignment="1">
      <alignment horizontal="left" vertical="center"/>
    </xf>
    <xf numFmtId="166" fontId="2" fillId="0" borderId="2" xfId="3" applyNumberFormat="1" applyBorder="1" applyAlignment="1" applyProtection="1">
      <alignment horizontal="left" vertical="center"/>
      <protection locked="0"/>
    </xf>
    <xf numFmtId="0" fontId="2" fillId="0" borderId="0" xfId="7" applyFill="1" applyAlignment="1" applyProtection="1">
      <alignment horizontal="left" vertical="center"/>
      <protection locked="0"/>
    </xf>
    <xf numFmtId="0" fontId="2" fillId="0" borderId="0" xfId="3" applyFill="1" applyAlignment="1" applyProtection="1">
      <alignment horizontal="left" vertical="center"/>
      <protection locked="0"/>
    </xf>
    <xf numFmtId="0" fontId="2" fillId="0" borderId="0" xfId="3" applyFill="1" applyAlignment="1">
      <alignment horizontal="left" vertical="center"/>
    </xf>
    <xf numFmtId="0" fontId="3" fillId="0" borderId="0" xfId="3" quotePrefix="1" applyFont="1" applyFill="1" applyAlignment="1" applyProtection="1">
      <alignment horizontal="left" vertical="center"/>
      <protection locked="0"/>
    </xf>
    <xf numFmtId="2" fontId="2" fillId="0" borderId="0" xfId="3" applyNumberFormat="1" applyFill="1" applyAlignment="1">
      <alignment horizontal="left" vertical="center"/>
    </xf>
  </cellXfs>
  <cellStyles count="10">
    <cellStyle name="Comma" xfId="1" builtinId="3"/>
    <cellStyle name="Comma 10 2" xfId="2" xr:uid="{92A1A29E-839B-4CA4-BCA6-7F86C749FC84}"/>
    <cellStyle name="Comma 100" xfId="4" xr:uid="{46E9B0E4-DEDE-4F8C-BCC2-08B79FE8E31D}"/>
    <cellStyle name="Normal" xfId="0" builtinId="0"/>
    <cellStyle name="Normal 10 2" xfId="3" xr:uid="{E65C1512-B1B1-4A7A-9C9E-CECB69419422}"/>
    <cellStyle name="Normal 111" xfId="5" xr:uid="{E3161B46-0368-4283-8F14-2739784E6E67}"/>
    <cellStyle name="Normal 2 11" xfId="7" xr:uid="{E39AD9C2-93B1-4285-BD2C-21F341522221}"/>
    <cellStyle name="Normal 2 2" xfId="9" xr:uid="{E4002886-E183-4808-B95C-5CDCC9EE98CE}"/>
    <cellStyle name="Normal 25 2 4" xfId="6" xr:uid="{253BD22F-C357-4BAD-8895-48854182F152}"/>
    <cellStyle name="Normal 25 2 4 3" xfId="8" xr:uid="{09C4D0AA-AF0A-45FD-AA49-4C36DA1211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E08A-7721-4104-8119-DE998D53BD43}">
  <dimension ref="A1:H144"/>
  <sheetViews>
    <sheetView tabSelected="1" zoomScale="80" zoomScaleNormal="80" workbookViewId="0">
      <selection activeCell="G137" sqref="G137"/>
    </sheetView>
  </sheetViews>
  <sheetFormatPr defaultRowHeight="15" x14ac:dyDescent="0.25"/>
  <cols>
    <col min="1" max="1" width="20.7109375" customWidth="1"/>
    <col min="4" max="4" width="32.7109375" style="82" customWidth="1"/>
    <col min="5" max="8" width="11.42578125" customWidth="1"/>
  </cols>
  <sheetData>
    <row r="1" spans="1:8" x14ac:dyDescent="0.25">
      <c r="A1" s="1" t="s">
        <v>125</v>
      </c>
      <c r="B1" s="2"/>
      <c r="C1" s="2"/>
      <c r="D1" s="2"/>
      <c r="E1" s="2"/>
      <c r="F1" s="2"/>
      <c r="G1" s="2"/>
      <c r="H1" s="2"/>
    </row>
    <row r="2" spans="1:8" x14ac:dyDescent="0.25">
      <c r="A2" s="6" t="s">
        <v>126</v>
      </c>
      <c r="B2" s="2"/>
      <c r="C2" s="2"/>
      <c r="D2" s="2"/>
      <c r="E2" s="2"/>
      <c r="F2" s="2"/>
      <c r="G2" s="2"/>
      <c r="H2" s="2"/>
    </row>
    <row r="3" spans="1:8" x14ac:dyDescent="0.25">
      <c r="A3" s="4" t="s">
        <v>127</v>
      </c>
      <c r="B3" s="2"/>
      <c r="C3" s="2"/>
      <c r="D3" s="2"/>
      <c r="E3" s="2"/>
      <c r="F3" s="2"/>
      <c r="G3" s="2"/>
      <c r="H3" s="2"/>
    </row>
    <row r="4" spans="1:8" x14ac:dyDescent="0.25">
      <c r="A4" s="1" t="s">
        <v>2</v>
      </c>
      <c r="B4" s="9"/>
      <c r="C4" s="2"/>
      <c r="D4" s="2"/>
      <c r="E4" s="2"/>
      <c r="F4" s="2"/>
      <c r="G4" s="2"/>
      <c r="H4" s="2"/>
    </row>
    <row r="5" spans="1:8" x14ac:dyDescent="0.25">
      <c r="A5" s="1"/>
      <c r="B5" s="9"/>
      <c r="C5" s="9"/>
      <c r="D5" s="73"/>
      <c r="E5" s="3"/>
      <c r="F5" s="3"/>
      <c r="G5" s="3"/>
      <c r="H5" s="10"/>
    </row>
    <row r="6" spans="1:8" x14ac:dyDescent="0.25">
      <c r="A6" s="1"/>
      <c r="B6" s="9"/>
      <c r="C6" s="9"/>
      <c r="D6" s="73"/>
      <c r="E6" s="3"/>
      <c r="F6" s="3"/>
      <c r="G6" s="3"/>
      <c r="H6" s="10"/>
    </row>
    <row r="7" spans="1:8" ht="15.75" thickBot="1" x14ac:dyDescent="0.3">
      <c r="A7" s="7"/>
      <c r="B7" s="2"/>
      <c r="C7" s="2"/>
      <c r="D7" s="4"/>
      <c r="E7" s="5" t="s">
        <v>3</v>
      </c>
      <c r="F7" s="5" t="s">
        <v>4</v>
      </c>
      <c r="G7" s="5" t="s">
        <v>5</v>
      </c>
      <c r="H7" s="5" t="s">
        <v>71</v>
      </c>
    </row>
    <row r="8" spans="1:8" ht="15.75" thickBot="1" x14ac:dyDescent="0.3">
      <c r="A8" s="69" t="s">
        <v>106</v>
      </c>
      <c r="B8" s="11" t="s">
        <v>107</v>
      </c>
      <c r="C8" s="11" t="s">
        <v>105</v>
      </c>
      <c r="D8" s="74" t="s">
        <v>6</v>
      </c>
      <c r="E8" s="70" t="s">
        <v>71</v>
      </c>
      <c r="F8" s="71" t="s">
        <v>71</v>
      </c>
      <c r="G8" s="70" t="s">
        <v>71</v>
      </c>
      <c r="H8" s="70" t="s">
        <v>71</v>
      </c>
    </row>
    <row r="9" spans="1:8" x14ac:dyDescent="0.25">
      <c r="A9" s="12"/>
      <c r="B9" s="13"/>
      <c r="C9" s="13"/>
      <c r="D9" s="77"/>
      <c r="E9" s="83"/>
      <c r="F9" s="14"/>
      <c r="G9" s="83"/>
      <c r="H9" s="52"/>
    </row>
    <row r="10" spans="1:8" x14ac:dyDescent="0.25">
      <c r="A10" s="16" t="s">
        <v>7</v>
      </c>
      <c r="B10" s="17"/>
      <c r="C10" s="17"/>
      <c r="D10" s="78"/>
      <c r="E10" s="83"/>
      <c r="F10" s="14"/>
      <c r="G10" s="83"/>
      <c r="H10" s="52"/>
    </row>
    <row r="11" spans="1:8" x14ac:dyDescent="0.25">
      <c r="A11" s="18"/>
      <c r="B11" s="19"/>
      <c r="C11" s="19"/>
      <c r="D11" s="20" t="s">
        <v>8</v>
      </c>
      <c r="E11" s="84"/>
      <c r="F11" s="36"/>
      <c r="G11" s="84"/>
      <c r="H11" s="53"/>
    </row>
    <row r="12" spans="1:8" x14ac:dyDescent="0.25">
      <c r="A12" s="18" t="s">
        <v>8</v>
      </c>
      <c r="B12" s="21" t="s">
        <v>72</v>
      </c>
      <c r="C12" s="21"/>
      <c r="D12" s="79" t="s">
        <v>9</v>
      </c>
      <c r="E12" s="85">
        <v>4092.9594744004089</v>
      </c>
      <c r="F12" s="86">
        <v>7367.3270539207369</v>
      </c>
      <c r="G12" s="85">
        <v>7735.6934066167751</v>
      </c>
      <c r="H12" s="54">
        <f>SUM(E12:G12)</f>
        <v>19195.979934937921</v>
      </c>
    </row>
    <row r="13" spans="1:8" x14ac:dyDescent="0.25">
      <c r="A13" s="18" t="s">
        <v>8</v>
      </c>
      <c r="B13" s="21" t="s">
        <v>72</v>
      </c>
      <c r="C13" s="21"/>
      <c r="D13" s="77" t="s">
        <v>74</v>
      </c>
      <c r="E13" s="87">
        <v>2918.8892668821231</v>
      </c>
      <c r="F13" s="88">
        <v>5254.0006803878223</v>
      </c>
      <c r="G13" s="87">
        <v>5516.700714407214</v>
      </c>
      <c r="H13" s="54">
        <f t="shared" ref="H13:H50" si="0">SUM(E13:G13)</f>
        <v>13689.590661677159</v>
      </c>
    </row>
    <row r="14" spans="1:8" x14ac:dyDescent="0.25">
      <c r="A14" s="22"/>
      <c r="B14" s="21"/>
      <c r="C14" s="21"/>
      <c r="D14" s="77"/>
      <c r="E14" s="87"/>
      <c r="F14" s="88"/>
      <c r="G14" s="87"/>
      <c r="H14" s="54"/>
    </row>
    <row r="15" spans="1:8" x14ac:dyDescent="0.25">
      <c r="A15" s="22"/>
      <c r="B15" s="21"/>
      <c r="C15" s="21"/>
      <c r="D15" s="23" t="s">
        <v>10</v>
      </c>
      <c r="E15" s="87"/>
      <c r="F15" s="88"/>
      <c r="G15" s="87"/>
      <c r="H15" s="54"/>
    </row>
    <row r="16" spans="1:8" x14ac:dyDescent="0.25">
      <c r="A16" s="22" t="s">
        <v>90</v>
      </c>
      <c r="B16" s="21" t="s">
        <v>72</v>
      </c>
      <c r="C16" s="21"/>
      <c r="D16" s="81" t="s">
        <v>48</v>
      </c>
      <c r="E16" s="87">
        <v>2719.2124510971257</v>
      </c>
      <c r="F16" s="88">
        <v>4894.5824119748268</v>
      </c>
      <c r="G16" s="87">
        <v>5139.3115325735689</v>
      </c>
      <c r="H16" s="54">
        <f>SUM(E16:G16)</f>
        <v>12753.106395645522</v>
      </c>
    </row>
    <row r="17" spans="1:8" x14ac:dyDescent="0.25">
      <c r="A17" s="22" t="s">
        <v>90</v>
      </c>
      <c r="B17" s="21" t="s">
        <v>72</v>
      </c>
      <c r="C17" s="21"/>
      <c r="D17" s="81" t="s">
        <v>49</v>
      </c>
      <c r="E17" s="87">
        <v>2067.7623745534961</v>
      </c>
      <c r="F17" s="88">
        <v>3721.9722741962923</v>
      </c>
      <c r="G17" s="87">
        <v>3908.0708879061076</v>
      </c>
      <c r="H17" s="54">
        <f>SUM(E17:G17)</f>
        <v>9697.8055366558965</v>
      </c>
    </row>
    <row r="18" spans="1:8" x14ac:dyDescent="0.25">
      <c r="A18" s="22" t="s">
        <v>90</v>
      </c>
      <c r="B18" s="21" t="s">
        <v>72</v>
      </c>
      <c r="C18" s="21"/>
      <c r="D18" s="77" t="s">
        <v>11</v>
      </c>
      <c r="E18" s="87">
        <v>2676.3480183704714</v>
      </c>
      <c r="F18" s="88">
        <v>4817.4264330668484</v>
      </c>
      <c r="G18" s="87">
        <v>5058.2977547201917</v>
      </c>
      <c r="H18" s="54">
        <f t="shared" si="0"/>
        <v>12552.072206157511</v>
      </c>
    </row>
    <row r="19" spans="1:8" x14ac:dyDescent="0.25">
      <c r="A19" s="22" t="s">
        <v>90</v>
      </c>
      <c r="B19" s="21" t="s">
        <v>72</v>
      </c>
      <c r="C19" s="21"/>
      <c r="D19" s="77" t="s">
        <v>12</v>
      </c>
      <c r="E19" s="87">
        <v>1106.4381697567617</v>
      </c>
      <c r="F19" s="88">
        <v>1991.5887055621708</v>
      </c>
      <c r="G19" s="87">
        <v>2091.1681408402796</v>
      </c>
      <c r="H19" s="54">
        <f t="shared" si="0"/>
        <v>5189.1950161592122</v>
      </c>
    </row>
    <row r="20" spans="1:8" x14ac:dyDescent="0.25">
      <c r="A20" s="22" t="s">
        <v>90</v>
      </c>
      <c r="B20" s="21" t="s">
        <v>72</v>
      </c>
      <c r="C20" s="21"/>
      <c r="D20" s="77" t="s">
        <v>51</v>
      </c>
      <c r="E20" s="87">
        <v>818.44276237455358</v>
      </c>
      <c r="F20" s="88">
        <v>1473.1969722741967</v>
      </c>
      <c r="G20" s="87">
        <v>1546.8568208879067</v>
      </c>
      <c r="H20" s="54">
        <f t="shared" si="0"/>
        <v>3838.4965555366571</v>
      </c>
    </row>
    <row r="21" spans="1:8" x14ac:dyDescent="0.25">
      <c r="A21" s="22" t="s">
        <v>90</v>
      </c>
      <c r="B21" s="21" t="s">
        <v>72</v>
      </c>
      <c r="C21" s="21"/>
      <c r="D21" s="77" t="s">
        <v>13</v>
      </c>
      <c r="E21" s="87">
        <v>1951.671202585474</v>
      </c>
      <c r="F21" s="88">
        <v>3513.0081646538538</v>
      </c>
      <c r="G21" s="87">
        <v>3688.6585728865462</v>
      </c>
      <c r="H21" s="54">
        <f t="shared" si="0"/>
        <v>9153.3379401258735</v>
      </c>
    </row>
    <row r="22" spans="1:8" x14ac:dyDescent="0.25">
      <c r="A22" s="22" t="s">
        <v>90</v>
      </c>
      <c r="B22" s="21" t="s">
        <v>72</v>
      </c>
      <c r="C22" s="21"/>
      <c r="D22" s="77" t="s">
        <v>14</v>
      </c>
      <c r="E22" s="87">
        <v>1026.9603674094235</v>
      </c>
      <c r="F22" s="88">
        <v>1848.5286613369626</v>
      </c>
      <c r="G22" s="87">
        <v>1940.9550944038106</v>
      </c>
      <c r="H22" s="54">
        <f t="shared" si="0"/>
        <v>4816.4441231501969</v>
      </c>
    </row>
    <row r="23" spans="1:8" x14ac:dyDescent="0.25">
      <c r="A23" s="22" t="s">
        <v>90</v>
      </c>
      <c r="B23" s="21" t="s">
        <v>72</v>
      </c>
      <c r="C23" s="21"/>
      <c r="D23" s="77" t="s">
        <v>15</v>
      </c>
      <c r="E23" s="87">
        <v>550.09355332539553</v>
      </c>
      <c r="F23" s="88">
        <v>990.16839598571221</v>
      </c>
      <c r="G23" s="87">
        <v>1039.6768157849979</v>
      </c>
      <c r="H23" s="54">
        <f t="shared" si="0"/>
        <v>2579.9387650961057</v>
      </c>
    </row>
    <row r="24" spans="1:8" x14ac:dyDescent="0.25">
      <c r="A24" s="22" t="s">
        <v>90</v>
      </c>
      <c r="B24" s="21" t="s">
        <v>72</v>
      </c>
      <c r="C24" s="21"/>
      <c r="D24" s="77" t="s">
        <v>16</v>
      </c>
      <c r="E24" s="87">
        <v>1824.1180366558945</v>
      </c>
      <c r="F24" s="88">
        <v>3283.4124659806102</v>
      </c>
      <c r="G24" s="87">
        <v>3447.5830892796407</v>
      </c>
      <c r="H24" s="54">
        <f t="shared" si="0"/>
        <v>8555.1135919161461</v>
      </c>
    </row>
    <row r="25" spans="1:8" x14ac:dyDescent="0.25">
      <c r="A25" s="22" t="s">
        <v>90</v>
      </c>
      <c r="B25" s="21" t="s">
        <v>72</v>
      </c>
      <c r="C25" s="21"/>
      <c r="D25" s="77" t="s">
        <v>17</v>
      </c>
      <c r="E25" s="87">
        <v>516.95041673754054</v>
      </c>
      <c r="F25" s="88">
        <v>930.51075012757303</v>
      </c>
      <c r="G25" s="87">
        <v>977.0362876339517</v>
      </c>
      <c r="H25" s="54">
        <f t="shared" si="0"/>
        <v>2424.4974544990655</v>
      </c>
    </row>
    <row r="26" spans="1:8" x14ac:dyDescent="0.25">
      <c r="A26" s="22" t="s">
        <v>90</v>
      </c>
      <c r="B26" s="21" t="s">
        <v>72</v>
      </c>
      <c r="C26" s="21"/>
      <c r="D26" s="77" t="s">
        <v>18</v>
      </c>
      <c r="E26" s="87">
        <v>195.12246980779048</v>
      </c>
      <c r="F26" s="88">
        <v>351.22044565402291</v>
      </c>
      <c r="G26" s="87">
        <v>368.78146793672403</v>
      </c>
      <c r="H26" s="54">
        <f t="shared" si="0"/>
        <v>915.12438339853747</v>
      </c>
    </row>
    <row r="27" spans="1:8" x14ac:dyDescent="0.25">
      <c r="A27" s="22" t="s">
        <v>90</v>
      </c>
      <c r="B27" s="21" t="s">
        <v>72</v>
      </c>
      <c r="C27" s="21"/>
      <c r="D27" s="77" t="s">
        <v>19</v>
      </c>
      <c r="E27" s="87">
        <v>711.28168055791821</v>
      </c>
      <c r="F27" s="88">
        <v>1280.3070250042529</v>
      </c>
      <c r="G27" s="87">
        <v>1344.3223762544656</v>
      </c>
      <c r="H27" s="54">
        <f t="shared" si="0"/>
        <v>3335.9110818166364</v>
      </c>
    </row>
    <row r="28" spans="1:8" x14ac:dyDescent="0.25">
      <c r="A28" s="22" t="s">
        <v>90</v>
      </c>
      <c r="B28" s="21" t="s">
        <v>72</v>
      </c>
      <c r="C28" s="21"/>
      <c r="D28" s="77" t="s">
        <v>102</v>
      </c>
      <c r="E28" s="87">
        <v>1875.3189317911213</v>
      </c>
      <c r="F28" s="88">
        <v>3375.5740772240183</v>
      </c>
      <c r="G28" s="87">
        <v>3544.3527810852197</v>
      </c>
      <c r="H28" s="54">
        <f t="shared" si="0"/>
        <v>8795.24579010036</v>
      </c>
    </row>
    <row r="29" spans="1:8" x14ac:dyDescent="0.25">
      <c r="A29" s="22" t="s">
        <v>90</v>
      </c>
      <c r="B29" s="21" t="s">
        <v>72</v>
      </c>
      <c r="C29" s="21"/>
      <c r="D29" s="77" t="s">
        <v>43</v>
      </c>
      <c r="E29" s="87">
        <v>1033.7695611498557</v>
      </c>
      <c r="F29" s="88">
        <v>1860.7852100697405</v>
      </c>
      <c r="G29" s="87">
        <v>1953.8244705732275</v>
      </c>
      <c r="H29" s="54">
        <f t="shared" si="0"/>
        <v>4848.3792417928234</v>
      </c>
    </row>
    <row r="30" spans="1:8" x14ac:dyDescent="0.25">
      <c r="A30" s="22" t="s">
        <v>90</v>
      </c>
      <c r="B30" s="21" t="s">
        <v>72</v>
      </c>
      <c r="C30" s="21"/>
      <c r="D30" s="81" t="s">
        <v>50</v>
      </c>
      <c r="E30" s="87">
        <v>1103.1295713556729</v>
      </c>
      <c r="F30" s="88">
        <v>1985.6332284402117</v>
      </c>
      <c r="G30" s="87">
        <v>2084.9148898622225</v>
      </c>
      <c r="H30" s="54">
        <f>SUM(E30:G30)</f>
        <v>5173.6776896581068</v>
      </c>
    </row>
    <row r="31" spans="1:8" x14ac:dyDescent="0.25">
      <c r="A31" s="22"/>
      <c r="B31" s="21"/>
      <c r="C31" s="21"/>
      <c r="D31" s="77"/>
      <c r="E31" s="87"/>
      <c r="F31" s="88"/>
      <c r="G31" s="87"/>
      <c r="H31" s="54"/>
    </row>
    <row r="32" spans="1:8" x14ac:dyDescent="0.25">
      <c r="A32" s="22"/>
      <c r="B32" s="21"/>
      <c r="C32" s="21"/>
      <c r="D32" s="23" t="s">
        <v>94</v>
      </c>
      <c r="E32" s="87"/>
      <c r="F32" s="88"/>
      <c r="G32" s="87"/>
      <c r="H32" s="54"/>
    </row>
    <row r="33" spans="1:8" x14ac:dyDescent="0.25">
      <c r="A33" s="22" t="s">
        <v>90</v>
      </c>
      <c r="B33" s="21" t="s">
        <v>72</v>
      </c>
      <c r="C33" s="21" t="s">
        <v>42</v>
      </c>
      <c r="D33" s="77" t="s">
        <v>103</v>
      </c>
      <c r="E33" s="87">
        <v>1507.6968872257191</v>
      </c>
      <c r="F33" s="88">
        <v>2713.8543970062947</v>
      </c>
      <c r="G33" s="87">
        <v>2849.5471168566096</v>
      </c>
      <c r="H33" s="54">
        <f t="shared" si="0"/>
        <v>7071.0984010886241</v>
      </c>
    </row>
    <row r="34" spans="1:8" x14ac:dyDescent="0.25">
      <c r="A34" s="22" t="s">
        <v>90</v>
      </c>
      <c r="B34" s="21" t="s">
        <v>72</v>
      </c>
      <c r="C34" s="21" t="s">
        <v>42</v>
      </c>
      <c r="D34" s="77" t="s">
        <v>46</v>
      </c>
      <c r="E34" s="87">
        <v>605.26166581618202</v>
      </c>
      <c r="F34" s="88">
        <v>1089.4709984691278</v>
      </c>
      <c r="G34" s="87">
        <v>1143.944548392584</v>
      </c>
      <c r="H34" s="54">
        <f t="shared" si="0"/>
        <v>2838.6772126778942</v>
      </c>
    </row>
    <row r="35" spans="1:8" x14ac:dyDescent="0.25">
      <c r="A35" s="22" t="s">
        <v>90</v>
      </c>
      <c r="B35" s="21" t="s">
        <v>72</v>
      </c>
      <c r="C35" s="21" t="s">
        <v>42</v>
      </c>
      <c r="D35" s="77" t="s">
        <v>47</v>
      </c>
      <c r="E35" s="87">
        <v>545.72773147360681</v>
      </c>
      <c r="F35" s="88">
        <v>982.30991665249223</v>
      </c>
      <c r="G35" s="87">
        <v>1031.4254124851168</v>
      </c>
      <c r="H35" s="54">
        <f t="shared" si="0"/>
        <v>2559.463060611216</v>
      </c>
    </row>
    <row r="36" spans="1:8" x14ac:dyDescent="0.25">
      <c r="A36" s="22"/>
      <c r="B36" s="21"/>
      <c r="C36" s="21"/>
      <c r="D36" s="77"/>
      <c r="E36" s="87"/>
      <c r="F36" s="88"/>
      <c r="G36" s="87"/>
      <c r="H36" s="54"/>
    </row>
    <row r="37" spans="1:8" x14ac:dyDescent="0.25">
      <c r="A37" s="22"/>
      <c r="B37" s="21"/>
      <c r="C37" s="21"/>
      <c r="D37" s="23" t="s">
        <v>95</v>
      </c>
      <c r="E37" s="87"/>
      <c r="F37" s="88"/>
      <c r="G37" s="87"/>
      <c r="H37" s="54"/>
    </row>
    <row r="38" spans="1:8" x14ac:dyDescent="0.25">
      <c r="A38" s="22" t="s">
        <v>90</v>
      </c>
      <c r="B38" s="21" t="s">
        <v>72</v>
      </c>
      <c r="C38" s="21" t="s">
        <v>41</v>
      </c>
      <c r="D38" s="81" t="s">
        <v>44</v>
      </c>
      <c r="E38" s="87">
        <v>2062.8508249702331</v>
      </c>
      <c r="F38" s="88">
        <v>3713.1314849464202</v>
      </c>
      <c r="G38" s="87">
        <v>3898.7880591937414</v>
      </c>
      <c r="H38" s="54">
        <f t="shared" si="0"/>
        <v>9674.7703691103943</v>
      </c>
    </row>
    <row r="39" spans="1:8" x14ac:dyDescent="0.25">
      <c r="A39" s="22" t="s">
        <v>90</v>
      </c>
      <c r="B39" s="21" t="s">
        <v>72</v>
      </c>
      <c r="C39" s="21" t="s">
        <v>41</v>
      </c>
      <c r="D39" s="81" t="s">
        <v>46</v>
      </c>
      <c r="E39" s="87">
        <v>568.84674264330681</v>
      </c>
      <c r="F39" s="88">
        <v>1023.9241367579523</v>
      </c>
      <c r="G39" s="87">
        <v>1075.1203435958498</v>
      </c>
      <c r="H39" s="54">
        <f t="shared" si="0"/>
        <v>2667.8912229971093</v>
      </c>
    </row>
    <row r="40" spans="1:8" x14ac:dyDescent="0.25">
      <c r="A40" s="22" t="s">
        <v>90</v>
      </c>
      <c r="B40" s="21" t="s">
        <v>72</v>
      </c>
      <c r="C40" s="21" t="s">
        <v>41</v>
      </c>
      <c r="D40" s="81" t="s">
        <v>45</v>
      </c>
      <c r="E40" s="87">
        <v>468.82973294778031</v>
      </c>
      <c r="F40" s="88">
        <v>843.89351930600458</v>
      </c>
      <c r="G40" s="87">
        <v>886.08819527130493</v>
      </c>
      <c r="H40" s="54">
        <f t="shared" si="0"/>
        <v>2198.81144752509</v>
      </c>
    </row>
    <row r="41" spans="1:8" x14ac:dyDescent="0.25">
      <c r="A41" s="22"/>
      <c r="B41" s="21"/>
      <c r="C41" s="21"/>
      <c r="D41" s="77"/>
      <c r="E41" s="87"/>
      <c r="F41" s="88"/>
      <c r="G41" s="87"/>
      <c r="H41" s="54"/>
    </row>
    <row r="42" spans="1:8" x14ac:dyDescent="0.25">
      <c r="A42" s="22"/>
      <c r="B42" s="35"/>
      <c r="C42" s="35"/>
      <c r="D42" s="23" t="s">
        <v>40</v>
      </c>
      <c r="E42" s="87"/>
      <c r="F42" s="88"/>
      <c r="G42" s="87"/>
      <c r="H42" s="54"/>
    </row>
    <row r="43" spans="1:8" x14ac:dyDescent="0.25">
      <c r="A43" s="22" t="s">
        <v>90</v>
      </c>
      <c r="B43" s="21" t="s">
        <v>73</v>
      </c>
      <c r="C43" s="21" t="s">
        <v>41</v>
      </c>
      <c r="D43" s="77" t="s">
        <v>83</v>
      </c>
      <c r="E43" s="87">
        <v>1367.4200544310261</v>
      </c>
      <c r="F43" s="88">
        <v>4922.7121959516935</v>
      </c>
      <c r="G43" s="87">
        <v>2584.4239028746392</v>
      </c>
      <c r="H43" s="54">
        <f t="shared" si="0"/>
        <v>8874.5561532573593</v>
      </c>
    </row>
    <row r="44" spans="1:8" x14ac:dyDescent="0.25">
      <c r="A44" s="22" t="s">
        <v>90</v>
      </c>
      <c r="B44" s="21" t="s">
        <v>73</v>
      </c>
      <c r="C44" s="21" t="s">
        <v>41</v>
      </c>
      <c r="D44" s="77" t="s">
        <v>121</v>
      </c>
      <c r="E44" s="87">
        <v>5210.1985881952724</v>
      </c>
      <c r="F44" s="88">
        <v>9378.3574587514904</v>
      </c>
      <c r="G44" s="87">
        <v>9847.2753316890648</v>
      </c>
      <c r="H44" s="54">
        <f t="shared" si="0"/>
        <v>24435.831378635827</v>
      </c>
    </row>
    <row r="45" spans="1:8" x14ac:dyDescent="0.25">
      <c r="A45" s="22" t="s">
        <v>90</v>
      </c>
      <c r="B45" s="21" t="s">
        <v>73</v>
      </c>
      <c r="C45" s="21" t="s">
        <v>41</v>
      </c>
      <c r="D45" s="77" t="s">
        <v>123</v>
      </c>
      <c r="E45" s="87">
        <v>0</v>
      </c>
      <c r="F45" s="88">
        <v>14241.395220275563</v>
      </c>
      <c r="G45" s="87">
        <v>14953.46498128934</v>
      </c>
      <c r="H45" s="54">
        <f t="shared" si="0"/>
        <v>29194.860201564901</v>
      </c>
    </row>
    <row r="46" spans="1:8" x14ac:dyDescent="0.25">
      <c r="A46" s="22" t="s">
        <v>90</v>
      </c>
      <c r="B46" s="21" t="s">
        <v>73</v>
      </c>
      <c r="C46" s="21" t="s">
        <v>41</v>
      </c>
      <c r="D46" s="77" t="s">
        <v>124</v>
      </c>
      <c r="E46" s="87">
        <v>6449.5095537789884</v>
      </c>
      <c r="F46" s="88">
        <v>11609.117196802179</v>
      </c>
      <c r="G46" s="87">
        <v>12189.573056642288</v>
      </c>
      <c r="H46" s="54">
        <f t="shared" si="0"/>
        <v>30248.199807223456</v>
      </c>
    </row>
    <row r="47" spans="1:8" x14ac:dyDescent="0.25">
      <c r="A47" s="22" t="s">
        <v>90</v>
      </c>
      <c r="B47" s="21" t="s">
        <v>73</v>
      </c>
      <c r="C47" s="21" t="s">
        <v>41</v>
      </c>
      <c r="D47" s="77" t="s">
        <v>122</v>
      </c>
      <c r="E47" s="87">
        <v>0</v>
      </c>
      <c r="F47" s="88">
        <v>2009.2702840619154</v>
      </c>
      <c r="G47" s="87">
        <v>2109.733798265011</v>
      </c>
      <c r="H47" s="54">
        <f t="shared" si="0"/>
        <v>4119.0040823269264</v>
      </c>
    </row>
    <row r="48" spans="1:8" x14ac:dyDescent="0.25">
      <c r="A48" s="22" t="s">
        <v>90</v>
      </c>
      <c r="B48" s="21" t="s">
        <v>73</v>
      </c>
      <c r="C48" s="21" t="s">
        <v>41</v>
      </c>
      <c r="D48" s="77" t="s">
        <v>82</v>
      </c>
      <c r="E48" s="87">
        <v>0</v>
      </c>
      <c r="F48" s="88">
        <v>982.30991665249223</v>
      </c>
      <c r="G48" s="87">
        <v>1031.4254124851168</v>
      </c>
      <c r="H48" s="54">
        <f t="shared" si="0"/>
        <v>2013.7353291376089</v>
      </c>
    </row>
    <row r="49" spans="1:8" x14ac:dyDescent="0.25">
      <c r="A49" s="22" t="s">
        <v>90</v>
      </c>
      <c r="B49" s="21" t="s">
        <v>73</v>
      </c>
      <c r="C49" s="21" t="s">
        <v>41</v>
      </c>
      <c r="D49" s="77" t="s">
        <v>79</v>
      </c>
      <c r="E49" s="87">
        <v>0</v>
      </c>
      <c r="F49" s="88">
        <v>1476.8136587855083</v>
      </c>
      <c r="G49" s="87">
        <v>1550.6543417247838</v>
      </c>
      <c r="H49" s="54">
        <f t="shared" si="0"/>
        <v>3027.4680005102919</v>
      </c>
    </row>
    <row r="50" spans="1:8" x14ac:dyDescent="0.25">
      <c r="A50" s="22" t="s">
        <v>90</v>
      </c>
      <c r="B50" s="21" t="s">
        <v>73</v>
      </c>
      <c r="C50" s="21" t="s">
        <v>41</v>
      </c>
      <c r="D50" s="77" t="s">
        <v>80</v>
      </c>
      <c r="E50" s="87">
        <v>6833.9995464081203</v>
      </c>
      <c r="F50" s="88">
        <v>12301.199183534616</v>
      </c>
      <c r="G50" s="87">
        <v>12916.259142711348</v>
      </c>
      <c r="H50" s="54">
        <f t="shared" si="0"/>
        <v>32051.457872654082</v>
      </c>
    </row>
    <row r="51" spans="1:8" x14ac:dyDescent="0.25">
      <c r="A51" s="22" t="s">
        <v>90</v>
      </c>
      <c r="B51" s="21" t="s">
        <v>73</v>
      </c>
      <c r="C51" s="21" t="s">
        <v>41</v>
      </c>
      <c r="D51" s="77" t="s">
        <v>81</v>
      </c>
      <c r="E51" s="87">
        <v>6449.5095537789884</v>
      </c>
      <c r="F51" s="88">
        <v>11609.117196802179</v>
      </c>
      <c r="G51" s="87">
        <v>12189.573056642288</v>
      </c>
      <c r="H51" s="54">
        <f t="shared" ref="H51:H58" si="1">SUM(E51:G51)</f>
        <v>30248.199807223456</v>
      </c>
    </row>
    <row r="52" spans="1:8" x14ac:dyDescent="0.25">
      <c r="A52" s="22"/>
      <c r="B52" s="21"/>
      <c r="C52" s="21"/>
      <c r="D52" s="77"/>
      <c r="E52" s="87"/>
      <c r="F52" s="88"/>
      <c r="G52" s="87"/>
      <c r="H52" s="54"/>
    </row>
    <row r="53" spans="1:8" x14ac:dyDescent="0.25">
      <c r="A53" s="22"/>
      <c r="B53" s="21"/>
      <c r="C53" s="21"/>
      <c r="D53" s="23" t="s">
        <v>89</v>
      </c>
      <c r="E53" s="87"/>
      <c r="F53" s="88"/>
      <c r="G53" s="87"/>
      <c r="H53" s="54"/>
    </row>
    <row r="54" spans="1:8" x14ac:dyDescent="0.25">
      <c r="A54" s="22" t="s">
        <v>90</v>
      </c>
      <c r="B54" s="21" t="s">
        <v>73</v>
      </c>
      <c r="C54" s="21" t="s">
        <v>42</v>
      </c>
      <c r="D54" s="81" t="s">
        <v>84</v>
      </c>
      <c r="E54" s="87">
        <v>935.53325395475451</v>
      </c>
      <c r="F54" s="88">
        <v>16074.162272495327</v>
      </c>
      <c r="G54" s="87">
        <v>16877.870386120092</v>
      </c>
      <c r="H54" s="54">
        <f t="shared" si="1"/>
        <v>33887.565912570179</v>
      </c>
    </row>
    <row r="55" spans="1:8" x14ac:dyDescent="0.25">
      <c r="A55" s="22" t="s">
        <v>90</v>
      </c>
      <c r="B55" s="21" t="s">
        <v>73</v>
      </c>
      <c r="C55" s="21" t="s">
        <v>42</v>
      </c>
      <c r="D55" s="105" t="s">
        <v>85</v>
      </c>
      <c r="E55" s="87">
        <v>1488.3483585643819</v>
      </c>
      <c r="F55" s="88">
        <v>6251.0631059704037</v>
      </c>
      <c r="G55" s="87">
        <v>6563.6162612689241</v>
      </c>
      <c r="H55" s="54">
        <f t="shared" si="1"/>
        <v>14303.027725803709</v>
      </c>
    </row>
    <row r="56" spans="1:8" x14ac:dyDescent="0.25">
      <c r="A56" s="22" t="s">
        <v>90</v>
      </c>
      <c r="B56" s="21" t="s">
        <v>73</v>
      </c>
      <c r="C56" s="21" t="s">
        <v>42</v>
      </c>
      <c r="D56" s="105" t="s">
        <v>86</v>
      </c>
      <c r="E56" s="87">
        <v>1275.727164483756</v>
      </c>
      <c r="F56" s="88">
        <v>5358.0540908317753</v>
      </c>
      <c r="G56" s="87">
        <v>5625.956795373364</v>
      </c>
      <c r="H56" s="54">
        <f t="shared" si="1"/>
        <v>12259.738050688895</v>
      </c>
    </row>
    <row r="57" spans="1:8" x14ac:dyDescent="0.25">
      <c r="A57" s="22" t="s">
        <v>90</v>
      </c>
      <c r="B57" s="21" t="s">
        <v>73</v>
      </c>
      <c r="C57" s="21" t="s">
        <v>42</v>
      </c>
      <c r="D57" s="81" t="s">
        <v>87</v>
      </c>
      <c r="E57" s="87">
        <v>1626.5521347167889</v>
      </c>
      <c r="F57" s="88">
        <v>5581.3063446164324</v>
      </c>
      <c r="G57" s="87">
        <v>5860.3716618472536</v>
      </c>
      <c r="H57" s="54">
        <f t="shared" si="1"/>
        <v>13068.230141180475</v>
      </c>
    </row>
    <row r="58" spans="1:8" x14ac:dyDescent="0.25">
      <c r="A58" s="22" t="s">
        <v>90</v>
      </c>
      <c r="B58" s="21" t="s">
        <v>73</v>
      </c>
      <c r="C58" s="21" t="s">
        <v>42</v>
      </c>
      <c r="D58" s="81" t="s">
        <v>88</v>
      </c>
      <c r="E58" s="87">
        <v>1116.2612689232865</v>
      </c>
      <c r="F58" s="88">
        <v>4018.5405681238312</v>
      </c>
      <c r="G58" s="87">
        <v>4219.467596530023</v>
      </c>
      <c r="H58" s="54">
        <f t="shared" si="1"/>
        <v>9354.2694335771412</v>
      </c>
    </row>
    <row r="59" spans="1:8" x14ac:dyDescent="0.25">
      <c r="A59" s="22"/>
      <c r="B59" s="21"/>
      <c r="C59" s="21"/>
      <c r="D59" s="77"/>
      <c r="E59" s="87"/>
      <c r="F59" s="88"/>
      <c r="G59" s="87"/>
      <c r="H59" s="57"/>
    </row>
    <row r="60" spans="1:8" x14ac:dyDescent="0.25">
      <c r="A60" s="24"/>
      <c r="B60" s="25"/>
      <c r="C60" s="25"/>
      <c r="D60" s="31" t="s">
        <v>20</v>
      </c>
      <c r="E60" s="59">
        <f>SUM(E12:E58)</f>
        <v>65700.741371123222</v>
      </c>
      <c r="F60" s="59">
        <f>SUM(F12:F58)</f>
        <v>165119.24610265356</v>
      </c>
      <c r="G60" s="59">
        <f>SUM(G12:G58)</f>
        <v>170790.78450491163</v>
      </c>
      <c r="H60" s="59">
        <f>SUM(H12:H58)</f>
        <v>401610.77197868831</v>
      </c>
    </row>
    <row r="61" spans="1:8" x14ac:dyDescent="0.25">
      <c r="A61" s="34"/>
      <c r="B61" s="21"/>
      <c r="C61" s="21"/>
      <c r="D61" s="33"/>
      <c r="E61" s="60"/>
      <c r="F61" s="61"/>
      <c r="G61" s="60"/>
      <c r="H61" s="60"/>
    </row>
    <row r="62" spans="1:8" x14ac:dyDescent="0.25">
      <c r="A62" s="26" t="s">
        <v>21</v>
      </c>
      <c r="B62" s="21"/>
      <c r="C62" s="21"/>
      <c r="D62" s="77"/>
      <c r="E62" s="89"/>
      <c r="F62" s="90"/>
      <c r="G62" s="89"/>
      <c r="H62" s="60"/>
    </row>
    <row r="63" spans="1:8" x14ac:dyDescent="0.25">
      <c r="A63" s="27"/>
      <c r="B63" s="21"/>
      <c r="C63" s="21"/>
      <c r="D63" s="28" t="s">
        <v>96</v>
      </c>
      <c r="E63" s="91"/>
      <c r="F63" s="92"/>
      <c r="G63" s="91"/>
      <c r="H63" s="56"/>
    </row>
    <row r="64" spans="1:8" x14ac:dyDescent="0.25">
      <c r="A64" s="18" t="s">
        <v>8</v>
      </c>
      <c r="B64" s="21" t="s">
        <v>72</v>
      </c>
      <c r="C64" s="21"/>
      <c r="D64" s="79" t="s">
        <v>22</v>
      </c>
      <c r="E64" s="85">
        <v>865.36857458751501</v>
      </c>
      <c r="F64" s="86">
        <v>2044.4332574630048</v>
      </c>
      <c r="G64" s="85">
        <v>2146.6549203361551</v>
      </c>
      <c r="H64" s="54">
        <f>SUM(E64:G64)</f>
        <v>5056.4567523866754</v>
      </c>
    </row>
    <row r="65" spans="1:8" x14ac:dyDescent="0.25">
      <c r="A65" s="18" t="s">
        <v>8</v>
      </c>
      <c r="B65" s="21" t="s">
        <v>72</v>
      </c>
      <c r="C65" s="21"/>
      <c r="D65" s="79" t="s">
        <v>52</v>
      </c>
      <c r="E65" s="85">
        <v>809.99177155978919</v>
      </c>
      <c r="F65" s="86">
        <v>1457.9851888076209</v>
      </c>
      <c r="G65" s="85">
        <v>1530.8844482480022</v>
      </c>
      <c r="H65" s="54">
        <f t="shared" ref="H65:H72" si="2">SUM(E65:G65)</f>
        <v>3798.8614086154125</v>
      </c>
    </row>
    <row r="66" spans="1:8" x14ac:dyDescent="0.25">
      <c r="A66" s="18"/>
      <c r="B66" s="21"/>
      <c r="C66" s="21"/>
      <c r="D66" s="107"/>
      <c r="E66" s="85"/>
      <c r="F66" s="86"/>
      <c r="G66" s="85"/>
      <c r="H66" s="54"/>
    </row>
    <row r="67" spans="1:8" x14ac:dyDescent="0.25">
      <c r="A67" s="30"/>
      <c r="B67" s="21"/>
      <c r="C67" s="21"/>
      <c r="D67" s="108" t="s">
        <v>97</v>
      </c>
      <c r="E67" s="93"/>
      <c r="F67" s="94"/>
      <c r="G67" s="93"/>
      <c r="H67" s="54"/>
    </row>
    <row r="68" spans="1:8" x14ac:dyDescent="0.25">
      <c r="A68" s="22" t="s">
        <v>90</v>
      </c>
      <c r="B68" s="21" t="s">
        <v>72</v>
      </c>
      <c r="C68" s="21"/>
      <c r="D68" s="107" t="s">
        <v>97</v>
      </c>
      <c r="E68" s="85">
        <v>6850.8788245237283</v>
      </c>
      <c r="F68" s="86">
        <v>12331.581884142717</v>
      </c>
      <c r="G68" s="85">
        <v>9462.8807436160514</v>
      </c>
      <c r="H68" s="54">
        <f t="shared" si="2"/>
        <v>28645.341452282497</v>
      </c>
    </row>
    <row r="69" spans="1:8" x14ac:dyDescent="0.25">
      <c r="A69" s="22" t="s">
        <v>90</v>
      </c>
      <c r="B69" s="21" t="s">
        <v>72</v>
      </c>
      <c r="C69" s="21" t="s">
        <v>42</v>
      </c>
      <c r="D69" s="109" t="s">
        <v>53</v>
      </c>
      <c r="E69" s="95">
        <v>1028.0766286783469</v>
      </c>
      <c r="F69" s="96">
        <v>2006.814509270285</v>
      </c>
      <c r="G69" s="95">
        <v>2107.1552347337988</v>
      </c>
      <c r="H69" s="54">
        <f t="shared" si="2"/>
        <v>5142.046372682431</v>
      </c>
    </row>
    <row r="70" spans="1:8" x14ac:dyDescent="0.25">
      <c r="A70" s="22" t="s">
        <v>90</v>
      </c>
      <c r="B70" s="21" t="s">
        <v>72</v>
      </c>
      <c r="C70" s="21" t="s">
        <v>41</v>
      </c>
      <c r="D70" s="107" t="s">
        <v>54</v>
      </c>
      <c r="E70" s="95">
        <v>4419.535996768157</v>
      </c>
      <c r="F70" s="96">
        <v>7955.1647941826841</v>
      </c>
      <c r="G70" s="95">
        <v>8352.9230338918205</v>
      </c>
      <c r="H70" s="54">
        <f t="shared" si="2"/>
        <v>20727.62382484266</v>
      </c>
    </row>
    <row r="71" spans="1:8" x14ac:dyDescent="0.25">
      <c r="A71" s="22" t="s">
        <v>90</v>
      </c>
      <c r="B71" s="21" t="s">
        <v>73</v>
      </c>
      <c r="C71" s="21" t="s">
        <v>41</v>
      </c>
      <c r="D71" s="106" t="s">
        <v>76</v>
      </c>
      <c r="E71" s="95">
        <v>17231.595651187847</v>
      </c>
      <c r="F71" s="96">
        <v>16817.229269433581</v>
      </c>
      <c r="G71" s="95">
        <v>17594.594838416899</v>
      </c>
      <c r="H71" s="54">
        <f t="shared" si="2"/>
        <v>51643.419759038326</v>
      </c>
    </row>
    <row r="72" spans="1:8" x14ac:dyDescent="0.25">
      <c r="A72" s="22" t="s">
        <v>90</v>
      </c>
      <c r="B72" s="21" t="s">
        <v>73</v>
      </c>
      <c r="C72" s="21" t="s">
        <v>42</v>
      </c>
      <c r="D72" s="109" t="s">
        <v>75</v>
      </c>
      <c r="E72" s="95">
        <v>3423.2012246980785</v>
      </c>
      <c r="F72" s="96">
        <v>13953.26586154108</v>
      </c>
      <c r="G72" s="95">
        <v>14088.333475080799</v>
      </c>
      <c r="H72" s="54">
        <f t="shared" si="2"/>
        <v>31464.800561319957</v>
      </c>
    </row>
    <row r="73" spans="1:8" x14ac:dyDescent="0.25">
      <c r="A73" s="22"/>
      <c r="B73" s="21"/>
      <c r="C73" s="21"/>
      <c r="D73" s="79"/>
      <c r="E73" s="85"/>
      <c r="F73" s="86"/>
      <c r="G73" s="85"/>
      <c r="H73" s="54"/>
    </row>
    <row r="74" spans="1:8" x14ac:dyDescent="0.25">
      <c r="A74" s="24"/>
      <c r="B74" s="25"/>
      <c r="C74" s="25"/>
      <c r="D74" s="31" t="s">
        <v>23</v>
      </c>
      <c r="E74" s="62">
        <f>SUM(E64:E72)</f>
        <v>34628.648672003466</v>
      </c>
      <c r="F74" s="62">
        <f>SUM(F64:F72)</f>
        <v>56566.474764840968</v>
      </c>
      <c r="G74" s="62">
        <f>SUM(G64:G72)</f>
        <v>55283.426694323527</v>
      </c>
      <c r="H74" s="62">
        <f>SUM(H64:H72)</f>
        <v>146478.55013116795</v>
      </c>
    </row>
    <row r="75" spans="1:8" x14ac:dyDescent="0.25">
      <c r="A75" s="34"/>
      <c r="B75" s="21"/>
      <c r="C75" s="21"/>
      <c r="D75" s="33"/>
      <c r="E75" s="57"/>
      <c r="F75" s="58"/>
      <c r="G75" s="57"/>
      <c r="H75" s="57"/>
    </row>
    <row r="76" spans="1:8" x14ac:dyDescent="0.25">
      <c r="A76" s="26" t="s">
        <v>24</v>
      </c>
      <c r="B76" s="21"/>
      <c r="C76" s="21"/>
      <c r="D76" s="77"/>
      <c r="E76" s="87"/>
      <c r="F76" s="88"/>
      <c r="G76" s="87"/>
      <c r="H76" s="57"/>
    </row>
    <row r="77" spans="1:8" x14ac:dyDescent="0.25">
      <c r="A77" s="22"/>
      <c r="B77" s="21"/>
      <c r="C77" s="21"/>
      <c r="D77" s="23" t="s">
        <v>25</v>
      </c>
      <c r="E77" s="89"/>
      <c r="F77" s="90"/>
      <c r="G77" s="89"/>
      <c r="H77" s="60"/>
    </row>
    <row r="78" spans="1:8" x14ac:dyDescent="0.25">
      <c r="A78" s="30" t="s">
        <v>91</v>
      </c>
      <c r="B78" s="21" t="s">
        <v>72</v>
      </c>
      <c r="C78" s="21"/>
      <c r="D78" s="77" t="s">
        <v>104</v>
      </c>
      <c r="E78" s="87">
        <v>127.5727164483756</v>
      </c>
      <c r="F78" s="88">
        <v>267.90270454158878</v>
      </c>
      <c r="G78" s="87">
        <v>70.324459942167039</v>
      </c>
      <c r="H78" s="57">
        <f>SUM(E78:G78)</f>
        <v>465.79988093213143</v>
      </c>
    </row>
    <row r="79" spans="1:8" x14ac:dyDescent="0.25">
      <c r="A79" s="30" t="s">
        <v>91</v>
      </c>
      <c r="B79" s="21" t="s">
        <v>73</v>
      </c>
      <c r="C79" s="21" t="s">
        <v>41</v>
      </c>
      <c r="D79" s="77" t="s">
        <v>77</v>
      </c>
      <c r="E79" s="87">
        <v>62.014514940182593</v>
      </c>
      <c r="F79" s="88">
        <v>44.650450756931455</v>
      </c>
      <c r="G79" s="87">
        <v>117.20743323694509</v>
      </c>
      <c r="H79" s="57">
        <f t="shared" ref="H79:H80" si="3">SUM(E79:G79)</f>
        <v>223.87239893405913</v>
      </c>
    </row>
    <row r="80" spans="1:8" x14ac:dyDescent="0.25">
      <c r="A80" s="30" t="s">
        <v>91</v>
      </c>
      <c r="B80" s="21" t="s">
        <v>73</v>
      </c>
      <c r="C80" s="21" t="s">
        <v>42</v>
      </c>
      <c r="D80" s="106" t="s">
        <v>78</v>
      </c>
      <c r="E80" s="87">
        <v>2152.789590066338</v>
      </c>
      <c r="F80" s="88">
        <v>1054.8668991325058</v>
      </c>
      <c r="G80" s="87">
        <v>1107.6102440891311</v>
      </c>
      <c r="H80" s="57">
        <f t="shared" si="3"/>
        <v>4315.2667332879746</v>
      </c>
    </row>
    <row r="81" spans="1:8" x14ac:dyDescent="0.25">
      <c r="A81" s="30"/>
      <c r="B81" s="21"/>
      <c r="C81" s="21"/>
      <c r="D81" s="77"/>
      <c r="E81" s="87"/>
      <c r="F81" s="88"/>
      <c r="G81" s="87"/>
      <c r="H81" s="57"/>
    </row>
    <row r="82" spans="1:8" x14ac:dyDescent="0.25">
      <c r="A82" s="24"/>
      <c r="B82" s="25"/>
      <c r="C82" s="25"/>
      <c r="D82" s="31" t="s">
        <v>26</v>
      </c>
      <c r="E82" s="59">
        <f>SUM(E78:E81)</f>
        <v>2342.3768214548963</v>
      </c>
      <c r="F82" s="59">
        <f>SUM(F78:F81)</f>
        <v>1367.4200544310261</v>
      </c>
      <c r="G82" s="59">
        <f>SUM(G78:G81)</f>
        <v>1295.1421372682432</v>
      </c>
      <c r="H82" s="59">
        <f>SUM(H78:H81)</f>
        <v>5004.939013154165</v>
      </c>
    </row>
    <row r="83" spans="1:8" x14ac:dyDescent="0.25">
      <c r="A83" s="34"/>
      <c r="B83" s="21"/>
      <c r="C83" s="21"/>
      <c r="D83" s="33"/>
      <c r="E83" s="60"/>
      <c r="F83" s="61"/>
      <c r="G83" s="60"/>
      <c r="H83" s="60"/>
    </row>
    <row r="84" spans="1:8" x14ac:dyDescent="0.25">
      <c r="A84" s="26" t="s">
        <v>27</v>
      </c>
      <c r="B84" s="21"/>
      <c r="C84" s="21"/>
      <c r="D84" s="23"/>
      <c r="E84" s="89"/>
      <c r="F84" s="90"/>
      <c r="G84" s="89"/>
      <c r="H84" s="60"/>
    </row>
    <row r="85" spans="1:8" x14ac:dyDescent="0.25">
      <c r="A85" s="26"/>
      <c r="B85" s="21"/>
      <c r="C85" s="21"/>
      <c r="D85" s="23" t="s">
        <v>98</v>
      </c>
      <c r="E85" s="89"/>
      <c r="F85" s="90"/>
      <c r="G85" s="89"/>
      <c r="H85" s="60"/>
    </row>
    <row r="86" spans="1:8" x14ac:dyDescent="0.25">
      <c r="A86" s="29" t="s">
        <v>92</v>
      </c>
      <c r="B86" s="21" t="s">
        <v>72</v>
      </c>
      <c r="C86" s="21"/>
      <c r="D86" s="79" t="s">
        <v>28</v>
      </c>
      <c r="E86" s="87">
        <v>2267.9594035266773</v>
      </c>
      <c r="F86" s="88">
        <v>0</v>
      </c>
      <c r="G86" s="87">
        <v>0</v>
      </c>
      <c r="H86" s="57">
        <f>SUM(E86:G86)</f>
        <v>2267.9594035266773</v>
      </c>
    </row>
    <row r="87" spans="1:8" x14ac:dyDescent="0.25">
      <c r="A87" s="29" t="s">
        <v>92</v>
      </c>
      <c r="B87" s="21" t="s">
        <v>72</v>
      </c>
      <c r="C87" s="21"/>
      <c r="D87" s="77" t="s">
        <v>29</v>
      </c>
      <c r="E87" s="85">
        <v>1417.4746272041732</v>
      </c>
      <c r="F87" s="86">
        <v>0</v>
      </c>
      <c r="G87" s="85">
        <v>0</v>
      </c>
      <c r="H87" s="57">
        <f t="shared" ref="H87" si="4">SUM(E87:G87)</f>
        <v>1417.4746272041732</v>
      </c>
    </row>
    <row r="88" spans="1:8" x14ac:dyDescent="0.25">
      <c r="A88" s="29"/>
      <c r="B88" s="21"/>
      <c r="C88" s="21"/>
      <c r="D88" s="77"/>
      <c r="E88" s="85"/>
      <c r="F88" s="86"/>
      <c r="G88" s="85"/>
      <c r="H88" s="57"/>
    </row>
    <row r="89" spans="1:8" x14ac:dyDescent="0.25">
      <c r="A89" s="32"/>
      <c r="B89" s="25"/>
      <c r="C89" s="25"/>
      <c r="D89" s="75" t="s">
        <v>30</v>
      </c>
      <c r="E89" s="63">
        <f>SUM(E86:E87)</f>
        <v>3685.4340307308503</v>
      </c>
      <c r="F89" s="63">
        <f>SUM(F86:F87)</f>
        <v>0</v>
      </c>
      <c r="G89" s="63">
        <f>SUM(G86:G87)</f>
        <v>0</v>
      </c>
      <c r="H89" s="63">
        <f>SUM(H86:H87)</f>
        <v>3685.4340307308503</v>
      </c>
    </row>
    <row r="90" spans="1:8" x14ac:dyDescent="0.25">
      <c r="A90" s="103"/>
      <c r="B90" s="21"/>
      <c r="C90" s="21"/>
      <c r="D90" s="28"/>
      <c r="E90" s="54"/>
      <c r="F90" s="55"/>
      <c r="G90" s="54"/>
      <c r="H90" s="54"/>
    </row>
    <row r="91" spans="1:8" x14ac:dyDescent="0.25">
      <c r="A91" s="26" t="s">
        <v>31</v>
      </c>
      <c r="B91" s="21"/>
      <c r="C91" s="21"/>
      <c r="D91" s="77"/>
      <c r="E91" s="89"/>
      <c r="F91" s="90"/>
      <c r="G91" s="89"/>
      <c r="H91" s="60"/>
    </row>
    <row r="92" spans="1:8" x14ac:dyDescent="0.25">
      <c r="A92" s="22"/>
      <c r="B92" s="21"/>
      <c r="C92" s="21"/>
      <c r="D92" s="23" t="s">
        <v>0</v>
      </c>
      <c r="E92" s="85"/>
      <c r="F92" s="86"/>
      <c r="G92" s="85"/>
      <c r="H92" s="54"/>
    </row>
    <row r="93" spans="1:8" x14ac:dyDescent="0.25">
      <c r="A93" s="22" t="s">
        <v>120</v>
      </c>
      <c r="B93" s="21" t="s">
        <v>73</v>
      </c>
      <c r="C93" s="21" t="s">
        <v>41</v>
      </c>
      <c r="D93" s="77" t="s">
        <v>108</v>
      </c>
      <c r="E93" s="85">
        <v>3193.5703350910026</v>
      </c>
      <c r="F93" s="86">
        <v>3353.2488518455525</v>
      </c>
      <c r="G93" s="85">
        <v>3520.9112944378307</v>
      </c>
      <c r="H93" s="54">
        <f>SUM(E93:G93)</f>
        <v>10067.730481374385</v>
      </c>
    </row>
    <row r="94" spans="1:8" x14ac:dyDescent="0.25">
      <c r="A94" s="22" t="s">
        <v>120</v>
      </c>
      <c r="B94" s="21" t="s">
        <v>73</v>
      </c>
      <c r="C94" s="21" t="s">
        <v>41</v>
      </c>
      <c r="D94" s="106" t="s">
        <v>109</v>
      </c>
      <c r="E94" s="85">
        <v>216059.76231414077</v>
      </c>
      <c r="F94" s="86">
        <v>256829.28644327269</v>
      </c>
      <c r="G94" s="85">
        <v>119067.86868515055</v>
      </c>
      <c r="H94" s="54">
        <f t="shared" ref="H94:H106" si="5">SUM(E94:G94)</f>
        <v>591956.91744256404</v>
      </c>
    </row>
    <row r="95" spans="1:8" x14ac:dyDescent="0.25">
      <c r="A95" s="22" t="s">
        <v>120</v>
      </c>
      <c r="B95" s="21" t="s">
        <v>73</v>
      </c>
      <c r="C95" s="21" t="s">
        <v>41</v>
      </c>
      <c r="D95" s="77" t="s">
        <v>110</v>
      </c>
      <c r="E95" s="85">
        <v>708.7373136020866</v>
      </c>
      <c r="F95" s="86">
        <v>744.17417928219095</v>
      </c>
      <c r="G95" s="85">
        <v>781.38288824630047</v>
      </c>
      <c r="H95" s="54">
        <f t="shared" si="5"/>
        <v>2234.2943811305781</v>
      </c>
    </row>
    <row r="96" spans="1:8" x14ac:dyDescent="0.25">
      <c r="A96" s="22" t="s">
        <v>120</v>
      </c>
      <c r="B96" s="21" t="s">
        <v>73</v>
      </c>
      <c r="C96" s="21" t="s">
        <v>41</v>
      </c>
      <c r="D96" s="77" t="s">
        <v>111</v>
      </c>
      <c r="E96" s="85">
        <v>1275.727164483756</v>
      </c>
      <c r="F96" s="86">
        <v>1339.5135227079438</v>
      </c>
      <c r="G96" s="85">
        <v>491.15495832624606</v>
      </c>
      <c r="H96" s="54">
        <f t="shared" si="5"/>
        <v>3106.3956455179459</v>
      </c>
    </row>
    <row r="97" spans="1:8" x14ac:dyDescent="0.25">
      <c r="A97" s="22" t="s">
        <v>120</v>
      </c>
      <c r="B97" s="21" t="s">
        <v>73</v>
      </c>
      <c r="C97" s="21" t="s">
        <v>41</v>
      </c>
      <c r="D97" s="77" t="s">
        <v>112</v>
      </c>
      <c r="E97" s="85">
        <v>1190.6786868515055</v>
      </c>
      <c r="F97" s="86">
        <v>833.47508079605393</v>
      </c>
      <c r="G97" s="85">
        <v>875.14883483585652</v>
      </c>
      <c r="H97" s="54">
        <f t="shared" si="5"/>
        <v>2899.3026024834162</v>
      </c>
    </row>
    <row r="98" spans="1:8" x14ac:dyDescent="0.25">
      <c r="A98" s="22" t="s">
        <v>120</v>
      </c>
      <c r="B98" s="21" t="s">
        <v>73</v>
      </c>
      <c r="C98" s="21" t="s">
        <v>41</v>
      </c>
      <c r="D98" s="77" t="s">
        <v>119</v>
      </c>
      <c r="E98" s="85">
        <v>1771.8432840052167</v>
      </c>
      <c r="F98" s="86">
        <v>0</v>
      </c>
      <c r="G98" s="85">
        <v>0</v>
      </c>
      <c r="H98" s="54">
        <f t="shared" si="5"/>
        <v>1771.8432840052167</v>
      </c>
    </row>
    <row r="99" spans="1:8" x14ac:dyDescent="0.25">
      <c r="A99" s="22" t="s">
        <v>120</v>
      </c>
      <c r="B99" s="21" t="s">
        <v>73</v>
      </c>
      <c r="C99" s="21" t="s">
        <v>41</v>
      </c>
      <c r="D99" s="77" t="s">
        <v>113</v>
      </c>
      <c r="E99" s="85">
        <v>0</v>
      </c>
      <c r="F99" s="86">
        <v>10716.108181663551</v>
      </c>
      <c r="G99" s="85">
        <v>937.65946589556063</v>
      </c>
      <c r="H99" s="54">
        <f t="shared" si="5"/>
        <v>11653.767647559111</v>
      </c>
    </row>
    <row r="100" spans="1:8" x14ac:dyDescent="0.25">
      <c r="A100" s="22"/>
      <c r="B100" s="21"/>
      <c r="C100" s="21"/>
      <c r="D100" s="77"/>
      <c r="E100" s="85"/>
      <c r="F100" s="86"/>
      <c r="G100" s="85"/>
      <c r="H100" s="54"/>
    </row>
    <row r="101" spans="1:8" x14ac:dyDescent="0.25">
      <c r="A101" s="22"/>
      <c r="B101" s="21"/>
      <c r="C101" s="21"/>
      <c r="D101" s="23" t="s">
        <v>55</v>
      </c>
      <c r="E101" s="85"/>
      <c r="F101" s="86"/>
      <c r="G101" s="85"/>
      <c r="H101" s="54"/>
    </row>
    <row r="102" spans="1:8" x14ac:dyDescent="0.25">
      <c r="A102" s="22" t="s">
        <v>120</v>
      </c>
      <c r="B102" s="21" t="s">
        <v>73</v>
      </c>
      <c r="C102" s="21" t="s">
        <v>42</v>
      </c>
      <c r="D102" s="77" t="s">
        <v>114</v>
      </c>
      <c r="E102" s="85">
        <v>0</v>
      </c>
      <c r="F102" s="86">
        <v>3472.8128366502247</v>
      </c>
      <c r="G102" s="85">
        <v>0</v>
      </c>
      <c r="H102" s="54">
        <f t="shared" si="5"/>
        <v>3472.8128366502247</v>
      </c>
    </row>
    <row r="103" spans="1:8" x14ac:dyDescent="0.25">
      <c r="A103" s="22" t="s">
        <v>120</v>
      </c>
      <c r="B103" s="21" t="s">
        <v>73</v>
      </c>
      <c r="C103" s="21" t="s">
        <v>42</v>
      </c>
      <c r="D103" s="77" t="s">
        <v>115</v>
      </c>
      <c r="E103" s="85">
        <v>0</v>
      </c>
      <c r="F103" s="86">
        <v>1063.10597040313</v>
      </c>
      <c r="G103" s="85">
        <v>566.98985088166933</v>
      </c>
      <c r="H103" s="54">
        <f t="shared" si="5"/>
        <v>1630.0958212847993</v>
      </c>
    </row>
    <row r="104" spans="1:8" x14ac:dyDescent="0.25">
      <c r="A104" s="22" t="s">
        <v>120</v>
      </c>
      <c r="B104" s="21" t="s">
        <v>73</v>
      </c>
      <c r="C104" s="21" t="s">
        <v>42</v>
      </c>
      <c r="D104" s="77" t="s">
        <v>116</v>
      </c>
      <c r="E104" s="85">
        <v>0</v>
      </c>
      <c r="F104" s="86">
        <v>74417.417928219103</v>
      </c>
      <c r="G104" s="85">
        <v>0</v>
      </c>
      <c r="H104" s="54">
        <f t="shared" si="5"/>
        <v>74417.417928219103</v>
      </c>
    </row>
    <row r="105" spans="1:8" x14ac:dyDescent="0.25">
      <c r="A105" s="22" t="s">
        <v>120</v>
      </c>
      <c r="B105" s="21" t="s">
        <v>73</v>
      </c>
      <c r="C105" s="21" t="s">
        <v>42</v>
      </c>
      <c r="D105" s="106" t="s">
        <v>117</v>
      </c>
      <c r="E105" s="85">
        <v>0</v>
      </c>
      <c r="F105" s="86">
        <v>21262.119408062597</v>
      </c>
      <c r="G105" s="85">
        <v>16743.919033849295</v>
      </c>
      <c r="H105" s="54">
        <f t="shared" si="5"/>
        <v>38006.038441911893</v>
      </c>
    </row>
    <row r="106" spans="1:8" x14ac:dyDescent="0.25">
      <c r="A106" s="22" t="s">
        <v>120</v>
      </c>
      <c r="B106" s="21" t="s">
        <v>73</v>
      </c>
      <c r="C106" s="21" t="s">
        <v>42</v>
      </c>
      <c r="D106" s="77" t="s">
        <v>118</v>
      </c>
      <c r="E106" s="85">
        <v>0</v>
      </c>
      <c r="F106" s="86">
        <v>0</v>
      </c>
      <c r="G106" s="85">
        <v>53155.298520156495</v>
      </c>
      <c r="H106" s="54">
        <f t="shared" si="5"/>
        <v>53155.298520156495</v>
      </c>
    </row>
    <row r="107" spans="1:8" x14ac:dyDescent="0.25">
      <c r="A107" s="22"/>
      <c r="B107" s="21"/>
      <c r="C107" s="21"/>
      <c r="D107" s="77"/>
      <c r="E107" s="85"/>
      <c r="F107" s="86"/>
      <c r="G107" s="85"/>
      <c r="H107" s="54"/>
    </row>
    <row r="108" spans="1:8" x14ac:dyDescent="0.25">
      <c r="A108" s="22" t="s">
        <v>120</v>
      </c>
      <c r="B108" s="21" t="s">
        <v>72</v>
      </c>
      <c r="C108" s="21"/>
      <c r="D108" s="77" t="s">
        <v>58</v>
      </c>
      <c r="E108" s="85">
        <v>18270.893576004994</v>
      </c>
      <c r="F108" s="86">
        <v>19184.438254805245</v>
      </c>
      <c r="G108" s="85">
        <v>20143.660167545506</v>
      </c>
      <c r="H108" s="54">
        <f t="shared" ref="H108" si="6">SUM(E108:G108)</f>
        <v>57598.991998355748</v>
      </c>
    </row>
    <row r="109" spans="1:8" x14ac:dyDescent="0.25">
      <c r="A109" s="22"/>
      <c r="B109" s="21"/>
      <c r="C109" s="21"/>
      <c r="D109" s="77"/>
      <c r="E109" s="85"/>
      <c r="F109" s="86"/>
      <c r="G109" s="85"/>
      <c r="H109" s="54"/>
    </row>
    <row r="110" spans="1:8" x14ac:dyDescent="0.25">
      <c r="A110" s="24"/>
      <c r="B110" s="25"/>
      <c r="C110" s="25"/>
      <c r="D110" s="31" t="s">
        <v>32</v>
      </c>
      <c r="E110" s="59">
        <f>SUM(E93:E108)</f>
        <v>242471.21267417935</v>
      </c>
      <c r="F110" s="59">
        <f>SUM(F93:F108)</f>
        <v>393215.70065770822</v>
      </c>
      <c r="G110" s="59">
        <f>SUM(G93:G108)</f>
        <v>216283.99369932534</v>
      </c>
      <c r="H110" s="59">
        <f>SUM(H93:H108)</f>
        <v>851970.90703121293</v>
      </c>
    </row>
    <row r="111" spans="1:8" x14ac:dyDescent="0.25">
      <c r="A111" s="34"/>
      <c r="B111" s="21"/>
      <c r="C111" s="21"/>
      <c r="D111" s="33"/>
      <c r="E111" s="89"/>
      <c r="F111" s="90"/>
      <c r="G111" s="89"/>
      <c r="H111" s="60"/>
    </row>
    <row r="112" spans="1:8" x14ac:dyDescent="0.25">
      <c r="A112" s="12" t="s">
        <v>33</v>
      </c>
      <c r="B112" s="21"/>
      <c r="C112" s="21"/>
      <c r="D112" s="77"/>
      <c r="E112" s="89"/>
      <c r="F112" s="90"/>
      <c r="G112" s="89"/>
      <c r="H112" s="60"/>
    </row>
    <row r="113" spans="1:8" x14ac:dyDescent="0.25">
      <c r="A113" s="22"/>
      <c r="B113" s="21"/>
      <c r="C113" s="21"/>
      <c r="D113" s="76"/>
      <c r="E113" s="85"/>
      <c r="F113" s="86"/>
      <c r="G113" s="85"/>
      <c r="H113" s="54"/>
    </row>
    <row r="114" spans="1:8" x14ac:dyDescent="0.25">
      <c r="A114" s="22" t="s">
        <v>91</v>
      </c>
      <c r="B114" s="21" t="s">
        <v>72</v>
      </c>
      <c r="C114" s="21" t="s">
        <v>42</v>
      </c>
      <c r="D114" s="81" t="s">
        <v>59</v>
      </c>
      <c r="E114" s="85">
        <v>1458.581391393094</v>
      </c>
      <c r="F114" s="88">
        <v>2625.446504507569</v>
      </c>
      <c r="G114" s="87">
        <v>3572.0360605545175</v>
      </c>
      <c r="H114" s="57">
        <f t="shared" ref="H114:H115" si="7">SUM(E114:G114)</f>
        <v>7656.0639564551802</v>
      </c>
    </row>
    <row r="115" spans="1:8" x14ac:dyDescent="0.25">
      <c r="A115" s="22" t="s">
        <v>91</v>
      </c>
      <c r="B115" s="21" t="s">
        <v>72</v>
      </c>
      <c r="C115" s="21" t="s">
        <v>41</v>
      </c>
      <c r="D115" s="81" t="s">
        <v>60</v>
      </c>
      <c r="E115" s="85">
        <v>1837.8125531552987</v>
      </c>
      <c r="F115" s="88">
        <v>3308.0625956795379</v>
      </c>
      <c r="G115" s="87">
        <v>4500.7654362986914</v>
      </c>
      <c r="H115" s="57">
        <f t="shared" si="7"/>
        <v>9646.6405851335294</v>
      </c>
    </row>
    <row r="116" spans="1:8" x14ac:dyDescent="0.25">
      <c r="A116" s="37"/>
      <c r="B116" s="21"/>
      <c r="C116" s="21"/>
      <c r="D116" s="77"/>
      <c r="E116" s="85"/>
      <c r="F116" s="86"/>
      <c r="G116" s="85"/>
      <c r="H116" s="54"/>
    </row>
    <row r="117" spans="1:8" x14ac:dyDescent="0.25">
      <c r="A117" s="38"/>
      <c r="B117" s="25"/>
      <c r="C117" s="25"/>
      <c r="D117" s="31" t="s">
        <v>34</v>
      </c>
      <c r="E117" s="59">
        <f>SUM(E114:E115)</f>
        <v>3296.3939445483929</v>
      </c>
      <c r="F117" s="59">
        <f>SUM(F114:F115)</f>
        <v>5933.5091001871069</v>
      </c>
      <c r="G117" s="59">
        <f>SUM(G114:G115)</f>
        <v>8072.8014968532088</v>
      </c>
      <c r="H117" s="59">
        <f>SUM(H114:H115)</f>
        <v>17302.704541588711</v>
      </c>
    </row>
    <row r="118" spans="1:8" x14ac:dyDescent="0.25">
      <c r="A118" s="15"/>
      <c r="B118" s="21"/>
      <c r="C118" s="21"/>
      <c r="D118" s="33"/>
      <c r="E118" s="60"/>
      <c r="F118" s="61"/>
      <c r="G118" s="60"/>
      <c r="H118" s="60"/>
    </row>
    <row r="119" spans="1:8" x14ac:dyDescent="0.25">
      <c r="A119" s="26" t="s">
        <v>35</v>
      </c>
      <c r="B119" s="21"/>
      <c r="C119" s="21"/>
      <c r="D119" s="33"/>
      <c r="E119" s="87"/>
      <c r="F119" s="88"/>
      <c r="G119" s="87"/>
      <c r="H119" s="57"/>
    </row>
    <row r="120" spans="1:8" x14ac:dyDescent="0.25">
      <c r="A120" s="26"/>
      <c r="B120" s="21"/>
      <c r="C120" s="21"/>
      <c r="D120" s="23" t="s">
        <v>100</v>
      </c>
      <c r="E120" s="89"/>
      <c r="F120" s="90"/>
      <c r="G120" s="89"/>
      <c r="H120" s="60"/>
    </row>
    <row r="121" spans="1:8" x14ac:dyDescent="0.25">
      <c r="A121" s="18" t="s">
        <v>93</v>
      </c>
      <c r="B121" s="21" t="s">
        <v>72</v>
      </c>
      <c r="C121" s="21"/>
      <c r="D121" s="79" t="s">
        <v>99</v>
      </c>
      <c r="E121" s="85">
        <v>893.00901513862914</v>
      </c>
      <c r="F121" s="86">
        <v>1607.4162272495325</v>
      </c>
      <c r="G121" s="85">
        <v>1687.7870386120092</v>
      </c>
      <c r="H121" s="54">
        <f>SUM(E121:G121)</f>
        <v>4188.2122810001711</v>
      </c>
    </row>
    <row r="122" spans="1:8" x14ac:dyDescent="0.25">
      <c r="A122" s="18" t="s">
        <v>93</v>
      </c>
      <c r="B122" s="21" t="s">
        <v>72</v>
      </c>
      <c r="C122" s="21"/>
      <c r="D122" s="79" t="s">
        <v>36</v>
      </c>
      <c r="E122" s="97">
        <v>2679.0270454158876</v>
      </c>
      <c r="F122" s="98">
        <v>4822.2486817485978</v>
      </c>
      <c r="G122" s="97">
        <v>5063.3611158360281</v>
      </c>
      <c r="H122" s="54">
        <f t="shared" ref="H122:H136" si="8">SUM(E122:G122)</f>
        <v>12564.636843000513</v>
      </c>
    </row>
    <row r="123" spans="1:8" x14ac:dyDescent="0.25">
      <c r="A123" s="18" t="s">
        <v>93</v>
      </c>
      <c r="B123" s="21" t="s">
        <v>72</v>
      </c>
      <c r="C123" s="21"/>
      <c r="D123" s="79" t="s">
        <v>37</v>
      </c>
      <c r="E123" s="97">
        <v>223.25225378465728</v>
      </c>
      <c r="F123" s="98">
        <v>401.85405681238313</v>
      </c>
      <c r="G123" s="97">
        <v>421.94675965300229</v>
      </c>
      <c r="H123" s="54">
        <f t="shared" si="8"/>
        <v>1047.0530702500428</v>
      </c>
    </row>
    <row r="124" spans="1:8" x14ac:dyDescent="0.25">
      <c r="A124" s="18" t="s">
        <v>93</v>
      </c>
      <c r="B124" s="21" t="s">
        <v>72</v>
      </c>
      <c r="C124" s="21"/>
      <c r="D124" s="79" t="s">
        <v>38</v>
      </c>
      <c r="E124" s="97">
        <v>446.50450756931457</v>
      </c>
      <c r="F124" s="98">
        <v>803.70811362476627</v>
      </c>
      <c r="G124" s="97">
        <v>843.89351930600458</v>
      </c>
      <c r="H124" s="54">
        <f t="shared" si="8"/>
        <v>2094.1061405000855</v>
      </c>
    </row>
    <row r="125" spans="1:8" x14ac:dyDescent="0.25">
      <c r="A125" s="26"/>
      <c r="B125" s="21"/>
      <c r="C125" s="21"/>
      <c r="D125" s="33"/>
      <c r="E125" s="87"/>
      <c r="F125" s="88"/>
      <c r="G125" s="87"/>
      <c r="H125" s="54"/>
    </row>
    <row r="126" spans="1:8" x14ac:dyDescent="0.25">
      <c r="A126" s="18"/>
      <c r="B126" s="21"/>
      <c r="C126" s="21"/>
      <c r="D126" s="23" t="s">
        <v>61</v>
      </c>
      <c r="E126" s="95"/>
      <c r="F126" s="96"/>
      <c r="G126" s="95"/>
      <c r="H126" s="54"/>
    </row>
    <row r="127" spans="1:8" x14ac:dyDescent="0.25">
      <c r="A127" s="18" t="s">
        <v>93</v>
      </c>
      <c r="B127" s="21" t="s">
        <v>72</v>
      </c>
      <c r="C127" s="21" t="s">
        <v>42</v>
      </c>
      <c r="D127" s="77" t="s">
        <v>56</v>
      </c>
      <c r="E127" s="85">
        <v>248.05805976073037</v>
      </c>
      <c r="F127" s="86">
        <v>446.50450756931468</v>
      </c>
      <c r="G127" s="85">
        <v>468.82973294778037</v>
      </c>
      <c r="H127" s="54">
        <f t="shared" si="8"/>
        <v>1163.3923002778256</v>
      </c>
    </row>
    <row r="128" spans="1:8" x14ac:dyDescent="0.25">
      <c r="A128" s="18" t="s">
        <v>93</v>
      </c>
      <c r="B128" s="21" t="s">
        <v>72</v>
      </c>
      <c r="C128" s="21" t="s">
        <v>42</v>
      </c>
      <c r="D128" s="79" t="s">
        <v>62</v>
      </c>
      <c r="E128" s="85">
        <v>1141.0670748993596</v>
      </c>
      <c r="F128" s="86">
        <v>2053.9207348188474</v>
      </c>
      <c r="G128" s="85">
        <v>2156.6167715597899</v>
      </c>
      <c r="H128" s="54">
        <f t="shared" si="8"/>
        <v>5351.6045812779976</v>
      </c>
    </row>
    <row r="129" spans="1:8" x14ac:dyDescent="0.25">
      <c r="A129" s="18" t="s">
        <v>93</v>
      </c>
      <c r="B129" s="21" t="s">
        <v>72</v>
      </c>
      <c r="C129" s="21" t="s">
        <v>42</v>
      </c>
      <c r="D129" s="79" t="s">
        <v>63</v>
      </c>
      <c r="E129" s="85">
        <v>446.50450756931468</v>
      </c>
      <c r="F129" s="86">
        <v>803.70811362476638</v>
      </c>
      <c r="G129" s="85">
        <v>843.89351930600481</v>
      </c>
      <c r="H129" s="54">
        <f t="shared" si="8"/>
        <v>2094.106140500086</v>
      </c>
    </row>
    <row r="130" spans="1:8" x14ac:dyDescent="0.25">
      <c r="A130" s="18" t="s">
        <v>93</v>
      </c>
      <c r="B130" s="21" t="s">
        <v>72</v>
      </c>
      <c r="C130" s="21" t="s">
        <v>42</v>
      </c>
      <c r="D130" s="79" t="s">
        <v>64</v>
      </c>
      <c r="E130" s="85">
        <v>850.83914497930516</v>
      </c>
      <c r="F130" s="86">
        <v>1531.5104609627494</v>
      </c>
      <c r="G130" s="85">
        <v>1608.0859840108869</v>
      </c>
      <c r="H130" s="54">
        <f t="shared" si="8"/>
        <v>3990.4355899529414</v>
      </c>
    </row>
    <row r="131" spans="1:8" x14ac:dyDescent="0.25">
      <c r="A131" s="18"/>
      <c r="B131" s="21"/>
      <c r="C131" s="21"/>
      <c r="D131" s="79"/>
      <c r="E131" s="95"/>
      <c r="F131" s="96"/>
      <c r="G131" s="95"/>
      <c r="H131" s="54"/>
    </row>
    <row r="132" spans="1:8" x14ac:dyDescent="0.25">
      <c r="A132" s="18"/>
      <c r="B132" s="21"/>
      <c r="C132" s="21"/>
      <c r="D132" s="4" t="s">
        <v>65</v>
      </c>
      <c r="E132" s="95"/>
      <c r="F132" s="96"/>
      <c r="G132" s="95"/>
      <c r="H132" s="54"/>
    </row>
    <row r="133" spans="1:8" x14ac:dyDescent="0.25">
      <c r="A133" s="18" t="s">
        <v>93</v>
      </c>
      <c r="B133" s="21" t="s">
        <v>72</v>
      </c>
      <c r="C133" s="21" t="s">
        <v>41</v>
      </c>
      <c r="D133" s="77" t="s">
        <v>57</v>
      </c>
      <c r="E133" s="85">
        <v>267.90270454158878</v>
      </c>
      <c r="F133" s="86">
        <v>482.22486817485981</v>
      </c>
      <c r="G133" s="85">
        <v>506.33611158360281</v>
      </c>
      <c r="H133" s="54">
        <f t="shared" si="8"/>
        <v>1256.4636843000515</v>
      </c>
    </row>
    <row r="134" spans="1:8" x14ac:dyDescent="0.25">
      <c r="A134" s="18" t="s">
        <v>93</v>
      </c>
      <c r="B134" s="39" t="s">
        <v>72</v>
      </c>
      <c r="C134" s="39" t="s">
        <v>41</v>
      </c>
      <c r="D134" s="79" t="s">
        <v>66</v>
      </c>
      <c r="E134" s="85">
        <v>2679.0270454158876</v>
      </c>
      <c r="F134" s="86">
        <v>4822.2486817485978</v>
      </c>
      <c r="G134" s="85">
        <v>5063.3611158360281</v>
      </c>
      <c r="H134" s="54">
        <f t="shared" si="8"/>
        <v>12564.636843000513</v>
      </c>
    </row>
    <row r="135" spans="1:8" x14ac:dyDescent="0.25">
      <c r="A135" s="18" t="s">
        <v>93</v>
      </c>
      <c r="B135" s="39" t="s">
        <v>72</v>
      </c>
      <c r="C135" s="39" t="s">
        <v>41</v>
      </c>
      <c r="D135" s="79" t="s">
        <v>67</v>
      </c>
      <c r="E135" s="85">
        <v>1116.2612689232865</v>
      </c>
      <c r="F135" s="86">
        <v>2009.2702840619156</v>
      </c>
      <c r="G135" s="85">
        <v>2109.7337982650115</v>
      </c>
      <c r="H135" s="54">
        <f t="shared" si="8"/>
        <v>5235.2653512502138</v>
      </c>
    </row>
    <row r="136" spans="1:8" x14ac:dyDescent="0.25">
      <c r="A136" s="18" t="s">
        <v>93</v>
      </c>
      <c r="B136" s="39" t="s">
        <v>72</v>
      </c>
      <c r="C136" s="39" t="s">
        <v>41</v>
      </c>
      <c r="D136" s="79" t="s">
        <v>68</v>
      </c>
      <c r="E136" s="85">
        <v>736.73243748936909</v>
      </c>
      <c r="F136" s="86">
        <v>1326.1183874808644</v>
      </c>
      <c r="G136" s="85">
        <v>1392.4243068549076</v>
      </c>
      <c r="H136" s="54">
        <f t="shared" si="8"/>
        <v>3455.2751318251412</v>
      </c>
    </row>
    <row r="137" spans="1:8" x14ac:dyDescent="0.25">
      <c r="A137" s="18"/>
      <c r="B137" s="39"/>
      <c r="C137" s="39"/>
      <c r="D137" s="72"/>
      <c r="E137" s="85"/>
      <c r="F137" s="86"/>
      <c r="G137" s="85"/>
      <c r="H137" s="54"/>
    </row>
    <row r="138" spans="1:8" x14ac:dyDescent="0.25">
      <c r="A138" s="38"/>
      <c r="B138" s="25"/>
      <c r="C138" s="25"/>
      <c r="D138" s="40" t="s">
        <v>39</v>
      </c>
      <c r="E138" s="59">
        <f>SUM(E121:E136)</f>
        <v>11728.185065487331</v>
      </c>
      <c r="F138" s="59">
        <f>SUM(F121:F136)</f>
        <v>21110.733117877196</v>
      </c>
      <c r="G138" s="59">
        <f>SUM(G121:G136)</f>
        <v>22166.269773771051</v>
      </c>
      <c r="H138" s="59">
        <f>SUM(H121:H136)</f>
        <v>55005.187957135582</v>
      </c>
    </row>
    <row r="139" spans="1:8" ht="15.75" thickBot="1" x14ac:dyDescent="0.3">
      <c r="A139" s="18"/>
      <c r="B139" s="21"/>
      <c r="C139" s="21"/>
      <c r="D139" s="80"/>
      <c r="E139" s="99"/>
      <c r="F139" s="100"/>
      <c r="G139" s="99"/>
      <c r="H139" s="64"/>
    </row>
    <row r="140" spans="1:8" ht="15.75" thickBot="1" x14ac:dyDescent="0.3">
      <c r="A140" s="41"/>
      <c r="B140" s="42"/>
      <c r="C140" s="42"/>
      <c r="D140" s="43" t="s">
        <v>101</v>
      </c>
      <c r="E140" s="65">
        <f>SUM(E60,E74,E82,E89,E110,E117,E138)</f>
        <v>363852.99257952749</v>
      </c>
      <c r="F140" s="65">
        <f>SUM(F60,F74,F82,F89,F110,F117,F138)</f>
        <v>643313.08379769803</v>
      </c>
      <c r="G140" s="65">
        <f>SUM(G60,G74,G82,G89,G110,G117,G138)</f>
        <v>473892.41830645304</v>
      </c>
      <c r="H140" s="65">
        <f>SUM(H60,H74,H82,H89,H110,H117,H138)</f>
        <v>1481058.4946836783</v>
      </c>
    </row>
    <row r="141" spans="1:8" x14ac:dyDescent="0.25">
      <c r="A141" s="104" t="s">
        <v>1</v>
      </c>
      <c r="B141" s="44" t="s">
        <v>1</v>
      </c>
      <c r="C141" s="44"/>
      <c r="D141" s="45" t="s">
        <v>69</v>
      </c>
      <c r="E141" s="66">
        <f>E140*0.07</f>
        <v>25469.709480566926</v>
      </c>
      <c r="F141" s="66">
        <f t="shared" ref="F141:H141" si="9">F140*0.07</f>
        <v>45031.91586583887</v>
      </c>
      <c r="G141" s="66">
        <f t="shared" si="9"/>
        <v>33172.469281451718</v>
      </c>
      <c r="H141" s="66">
        <f t="shared" si="9"/>
        <v>103674.09462785748</v>
      </c>
    </row>
    <row r="142" spans="1:8" ht="15.75" thickBot="1" x14ac:dyDescent="0.3">
      <c r="A142" s="46"/>
      <c r="B142" s="47"/>
      <c r="C142" s="47"/>
      <c r="D142" s="48"/>
      <c r="E142" s="101"/>
      <c r="F142" s="102"/>
      <c r="G142" s="101"/>
      <c r="H142" s="67"/>
    </row>
    <row r="143" spans="1:8" ht="15.75" thickBot="1" x14ac:dyDescent="0.3">
      <c r="A143" s="49"/>
      <c r="B143" s="50"/>
      <c r="C143" s="50"/>
      <c r="D143" s="43" t="s">
        <v>70</v>
      </c>
      <c r="E143" s="68">
        <f>SUM(E140:E141)</f>
        <v>389322.70206009439</v>
      </c>
      <c r="F143" s="68">
        <f t="shared" ref="F143:H143" si="10">SUM(F140:F141)</f>
        <v>688344.9996635369</v>
      </c>
      <c r="G143" s="68">
        <f t="shared" si="10"/>
        <v>507064.88758790476</v>
      </c>
      <c r="H143" s="68">
        <f t="shared" si="10"/>
        <v>1584732.5893115357</v>
      </c>
    </row>
    <row r="144" spans="1:8" x14ac:dyDescent="0.25">
      <c r="A144" s="37"/>
      <c r="B144" s="51"/>
      <c r="C144" s="51"/>
      <c r="D144" s="77"/>
      <c r="E144" s="14"/>
      <c r="F144" s="14"/>
      <c r="G144" s="14"/>
      <c r="H144" s="8"/>
    </row>
  </sheetData>
  <dataValidations disablePrompts="1" count="2">
    <dataValidation type="textLength" errorStyle="information" allowBlank="1" showInputMessage="1" showErrorMessage="1" error="XLBVal:6=10949.55_x000d__x000a_" sqref="H7" xr:uid="{809F4BA9-930A-4CAB-B627-4BED030E6816}">
      <formula1>0</formula1>
      <formula2>300</formula2>
    </dataValidation>
    <dataValidation type="textLength" errorStyle="information" allowBlank="1" showInputMessage="1" error="XLBVal:6=86466.85_x000a__x000a_" sqref="A2" xr:uid="{7A48C881-F73A-47F2-B1A0-48D2E1850058}">
      <formula1>0</formula1>
      <formula2>10000</formula2>
    </dataValidation>
  </dataValidations>
  <pageMargins left="0.7" right="0.7" top="0.75" bottom="0.75" header="0.3" footer="0.3"/>
  <pageSetup orientation="portrait" r:id="rId1"/>
  <ignoredErrors>
    <ignoredError sqref="H86 E74:H74 H78 H87 E82:H82 E138:H138 H114:H115 E117:F117 H117 E141:H141 E143:H143 E60:H60 E110:H110 E140:H140" unlockedFormula="1"/>
    <ignoredError sqref="G11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2023-05-29T07:22:12Z</dcterms:created>
  <dcterms:modified xsi:type="dcterms:W3CDTF">2023-05-31T21:43:35Z</dcterms:modified>
</cp:coreProperties>
</file>