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K057\Downloads\"/>
    </mc:Choice>
  </mc:AlternateContent>
  <xr:revisionPtr revIDLastSave="0" documentId="13_ncr:1_{56A55075-97BC-400D-B048-2406E4DA30EF}" xr6:coauthVersionLast="47" xr6:coauthVersionMax="47" xr10:uidLastSave="{00000000-0000-0000-0000-000000000000}"/>
  <workbookProtection workbookAlgorithmName="SHA-512" workbookHashValue="oycgH7svP74P4clvaMQgSm8LhGwJd9jcQ18bSj712o6i4vWkpjhTMvqcuSkuwGlgzdIXcBjLJha0X9tAUc1dkw==" workbookSaltValue="ait4eIay/GWS2riIxq0SZg==" workbookSpinCount="100000" lockStructure="1"/>
  <bookViews>
    <workbookView xWindow="-110" yWindow="-110" windowWidth="19420" windowHeight="10300" xr2:uid="{2DC7818F-3D08-4BDF-8E85-E189445A914B}"/>
  </bookViews>
  <sheets>
    <sheet name="PLEASE FILL IN" sheetId="1" r:id="rId1"/>
    <sheet name="Sheet3" sheetId="3" state="hidden" r:id="rId2"/>
    <sheet name="Overview" sheetId="2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H54" i="2" l="1" a="1"/>
  <c r="H54" i="2" s="1"/>
  <c r="J58" i="1"/>
  <c r="I58" i="1"/>
  <c r="H58" i="1"/>
  <c r="G58" i="1"/>
  <c r="F58" i="1"/>
  <c r="E58" i="1"/>
  <c r="F5" i="2" a="1"/>
  <c r="F5" i="2" s="1"/>
  <c r="F4" i="2" a="1"/>
  <c r="F4" i="2" s="1"/>
  <c r="G39" i="2"/>
  <c r="C66" i="2"/>
  <c r="C67" i="2"/>
  <c r="C68" i="2"/>
  <c r="C69" i="2"/>
  <c r="C70" i="2"/>
  <c r="C71" i="2"/>
  <c r="C72" i="2"/>
  <c r="C73" i="2"/>
  <c r="D54" i="2"/>
  <c r="E55" i="2"/>
  <c r="E56" i="2"/>
  <c r="E57" i="2"/>
  <c r="E58" i="2"/>
  <c r="E59" i="2"/>
  <c r="E60" i="2"/>
  <c r="E61" i="2"/>
  <c r="E54" i="2"/>
  <c r="C54" i="2" s="1"/>
  <c r="D55" i="2"/>
  <c r="D56" i="2"/>
  <c r="D57" i="2"/>
  <c r="D58" i="2"/>
  <c r="D59" i="2"/>
  <c r="D60" i="2"/>
  <c r="D61" i="2"/>
  <c r="C41" i="2"/>
  <c r="C40" i="2"/>
  <c r="E30" i="2"/>
  <c r="E31" i="2"/>
  <c r="E32" i="2"/>
  <c r="E33" i="2"/>
  <c r="E34" i="2"/>
  <c r="E35" i="2"/>
  <c r="E29" i="2"/>
  <c r="C30" i="2"/>
  <c r="C31" i="2"/>
  <c r="C32" i="2"/>
  <c r="C33" i="2"/>
  <c r="C34" i="2"/>
  <c r="C35" i="2"/>
  <c r="C29" i="2"/>
  <c r="G15" i="2"/>
  <c r="G16" i="2"/>
  <c r="D25" i="2"/>
  <c r="C16" i="2"/>
  <c r="C17" i="2"/>
  <c r="C18" i="2"/>
  <c r="C19" i="2"/>
  <c r="C20" i="2"/>
  <c r="C21" i="2"/>
  <c r="C22" i="2"/>
  <c r="C24" i="2"/>
  <c r="C14" i="2"/>
  <c r="C5" i="2"/>
  <c r="D9" i="2"/>
  <c r="D8" i="2"/>
  <c r="C8" i="2"/>
  <c r="C15" i="1"/>
  <c r="C15" i="2" s="1"/>
  <c r="G54" i="2" l="1"/>
  <c r="C23" i="1"/>
  <c r="C25" i="1" s="1"/>
  <c r="C25" i="2" s="1"/>
  <c r="C59" i="2"/>
  <c r="C61" i="2"/>
  <c r="C60" i="2"/>
  <c r="C58" i="2"/>
  <c r="C57" i="2"/>
  <c r="G57" i="2" s="1"/>
  <c r="C56" i="2"/>
  <c r="C55" i="2"/>
  <c r="E62" i="2"/>
  <c r="G60" i="2" l="1"/>
  <c r="H60" i="2" a="1"/>
  <c r="H60" i="2" s="1"/>
  <c r="G61" i="2"/>
  <c r="H61" i="2" a="1"/>
  <c r="H61" i="2" s="1"/>
  <c r="H55" i="2" a="1"/>
  <c r="H55" i="2" s="1"/>
  <c r="G56" i="2"/>
  <c r="H56" i="2" a="1"/>
  <c r="H56" i="2" s="1"/>
  <c r="D21" i="1"/>
  <c r="H57" i="2" a="1"/>
  <c r="H57" i="2" s="1"/>
  <c r="G58" i="2"/>
  <c r="H58" i="2" a="1"/>
  <c r="H58" i="2" s="1"/>
  <c r="G59" i="2"/>
  <c r="H59" i="2" a="1"/>
  <c r="H59" i="2" s="1"/>
  <c r="D20" i="1"/>
  <c r="D23" i="1"/>
  <c r="D22" i="1"/>
  <c r="D22" i="2" s="1"/>
  <c r="D15" i="1"/>
  <c r="D14" i="1"/>
  <c r="D16" i="1"/>
  <c r="C23" i="2"/>
  <c r="C77" i="2" s="1"/>
  <c r="D18" i="1"/>
  <c r="D19" i="1"/>
  <c r="D17" i="1"/>
  <c r="D24" i="1"/>
  <c r="D24" i="2" s="1"/>
  <c r="G55" i="2"/>
  <c r="C62" i="2"/>
  <c r="C80" i="2" l="1"/>
  <c r="C82" i="2"/>
  <c r="C84" i="2"/>
  <c r="C79" i="2"/>
  <c r="C83" i="2"/>
  <c r="C81" i="2"/>
  <c r="C78" i="2"/>
  <c r="D10" i="2"/>
  <c r="C4" i="2"/>
  <c r="C85" i="2" l="1"/>
  <c r="E9" i="2"/>
  <c r="E8" i="2"/>
  <c r="C51" i="1"/>
  <c r="C9" i="2" s="1"/>
  <c r="C10" i="2" s="1"/>
  <c r="C50" i="1"/>
  <c r="D81" i="1"/>
  <c r="D73" i="2" s="1"/>
  <c r="B81" i="1"/>
  <c r="C66" i="1"/>
  <c r="E81" i="1" s="1"/>
  <c r="E73" i="2" s="1"/>
  <c r="D67" i="1"/>
  <c r="D62" i="2" s="1"/>
  <c r="E67" i="1"/>
  <c r="F67" i="1"/>
  <c r="G67" i="1"/>
  <c r="H67" i="1"/>
  <c r="I67" i="1"/>
  <c r="J67" i="1"/>
  <c r="D75" i="1"/>
  <c r="D67" i="2" s="1"/>
  <c r="D76" i="1"/>
  <c r="D68" i="2" s="1"/>
  <c r="D77" i="1"/>
  <c r="D69" i="2" s="1"/>
  <c r="D78" i="1"/>
  <c r="D70" i="2" s="1"/>
  <c r="D79" i="1"/>
  <c r="D71" i="2" s="1"/>
  <c r="D80" i="1"/>
  <c r="D72" i="2" s="1"/>
  <c r="D74" i="1"/>
  <c r="D66" i="2" s="1"/>
  <c r="B79" i="1"/>
  <c r="B80" i="1"/>
  <c r="C65" i="1"/>
  <c r="E80" i="1" s="1"/>
  <c r="E72" i="2" s="1"/>
  <c r="C64" i="1"/>
  <c r="E79" i="1" s="1"/>
  <c r="E71" i="2" s="1"/>
  <c r="B78" i="1"/>
  <c r="B77" i="1"/>
  <c r="B76" i="1"/>
  <c r="B75" i="1"/>
  <c r="B74" i="1"/>
  <c r="D39" i="1"/>
  <c r="D30" i="2" s="1"/>
  <c r="D40" i="1"/>
  <c r="D31" i="2" s="1"/>
  <c r="D41" i="1"/>
  <c r="D32" i="2" s="1"/>
  <c r="D42" i="1"/>
  <c r="D33" i="2" s="1"/>
  <c r="D43" i="1"/>
  <c r="D34" i="2" s="1"/>
  <c r="D44" i="1"/>
  <c r="D35" i="2" s="1"/>
  <c r="C39" i="2" s="1"/>
  <c r="D38" i="1"/>
  <c r="D29" i="2" s="1"/>
  <c r="C60" i="1"/>
  <c r="E75" i="1" s="1"/>
  <c r="E67" i="2" s="1"/>
  <c r="C61" i="1"/>
  <c r="D92" i="1" s="1"/>
  <c r="D46" i="2" s="1"/>
  <c r="C62" i="1"/>
  <c r="D93" i="1" s="1"/>
  <c r="D47" i="2" s="1"/>
  <c r="C63" i="1"/>
  <c r="F78" i="1" s="1"/>
  <c r="F70" i="2" s="1"/>
  <c r="C59" i="1"/>
  <c r="C29" i="1"/>
  <c r="G14" i="2" s="1"/>
  <c r="D23" i="2"/>
  <c r="D15" i="2"/>
  <c r="D16" i="2"/>
  <c r="D17" i="2"/>
  <c r="D18" i="2"/>
  <c r="D19" i="2"/>
  <c r="D20" i="2"/>
  <c r="D21" i="2"/>
  <c r="D14" i="2"/>
  <c r="B96" i="1" l="1"/>
  <c r="B50" i="2" s="1"/>
  <c r="B72" i="2"/>
  <c r="B83" i="2" s="1"/>
  <c r="B97" i="1"/>
  <c r="B51" i="2" s="1"/>
  <c r="B73" i="2"/>
  <c r="B84" i="2" s="1"/>
  <c r="B90" i="1"/>
  <c r="B44" i="2" s="1"/>
  <c r="B66" i="2"/>
  <c r="B77" i="2" s="1"/>
  <c r="B95" i="1"/>
  <c r="B49" i="2" s="1"/>
  <c r="B71" i="2"/>
  <c r="B82" i="2" s="1"/>
  <c r="B91" i="1"/>
  <c r="B45" i="2" s="1"/>
  <c r="B67" i="2"/>
  <c r="B78" i="2" s="1"/>
  <c r="B92" i="1"/>
  <c r="B46" i="2" s="1"/>
  <c r="B68" i="2"/>
  <c r="B79" i="2" s="1"/>
  <c r="B94" i="1"/>
  <c r="B48" i="2" s="1"/>
  <c r="B70" i="2"/>
  <c r="B81" i="2" s="1"/>
  <c r="B93" i="1"/>
  <c r="B47" i="2" s="1"/>
  <c r="B69" i="2"/>
  <c r="B80" i="2" s="1"/>
  <c r="E74" i="1"/>
  <c r="E66" i="2" s="1"/>
  <c r="F75" i="1"/>
  <c r="F67" i="2" s="1"/>
  <c r="D91" i="1"/>
  <c r="D45" i="2" s="1"/>
  <c r="D95" i="1"/>
  <c r="D49" i="2" s="1"/>
  <c r="D94" i="1"/>
  <c r="D48" i="2" s="1"/>
  <c r="F74" i="1"/>
  <c r="F66" i="2" s="1"/>
  <c r="D97" i="1"/>
  <c r="D51" i="2" s="1"/>
  <c r="D90" i="1"/>
  <c r="D44" i="2" s="1"/>
  <c r="D96" i="1"/>
  <c r="D50" i="2" s="1"/>
  <c r="F81" i="1"/>
  <c r="F73" i="2" s="1"/>
  <c r="F80" i="1"/>
  <c r="F72" i="2" s="1"/>
  <c r="F77" i="1"/>
  <c r="F69" i="2" s="1"/>
  <c r="F76" i="1"/>
  <c r="F68" i="2" s="1"/>
  <c r="C67" i="1"/>
  <c r="F79" i="1"/>
  <c r="F71" i="2" s="1"/>
  <c r="E78" i="1"/>
  <c r="E70" i="2" s="1"/>
  <c r="E77" i="1"/>
  <c r="E69" i="2" s="1"/>
  <c r="E76" i="1"/>
  <c r="E68" i="2" s="1"/>
  <c r="D45" i="1"/>
  <c r="D36" i="2" s="1"/>
  <c r="C96" i="1" l="1"/>
  <c r="C50" i="2" s="1"/>
  <c r="C68" i="1"/>
  <c r="E74" i="2"/>
  <c r="C74" i="2" s="1"/>
  <c r="D74" i="2" s="1"/>
  <c r="F74" i="2"/>
  <c r="C90" i="1"/>
  <c r="C44" i="2" s="1"/>
  <c r="D46" i="1"/>
  <c r="C49" i="1"/>
  <c r="C94" i="1"/>
  <c r="C48" i="2" s="1"/>
  <c r="C97" i="1"/>
  <c r="C51" i="2" s="1"/>
  <c r="E82" i="1"/>
  <c r="C82" i="1" s="1"/>
  <c r="D82" i="1" s="1"/>
  <c r="C95" i="1"/>
  <c r="C49" i="2" s="1"/>
  <c r="F82" i="1"/>
  <c r="C91" i="1"/>
  <c r="C45" i="2" s="1"/>
  <c r="C92" i="1"/>
  <c r="C46" i="2" s="1"/>
  <c r="C93" i="1"/>
  <c r="C47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<sst xmlns="http://schemas.openxmlformats.org/spreadsheetml/2006/main" count="174" uniqueCount="111">
  <si>
    <r>
      <t>Budget Chapter</t>
    </r>
    <r>
      <rPr>
        <sz val="10"/>
        <color rgb="FF000000"/>
        <rFont val="Calibri"/>
        <family val="2"/>
      </rPr>
      <t> </t>
    </r>
  </si>
  <si>
    <r>
      <t>Value in GBP</t>
    </r>
    <r>
      <rPr>
        <sz val="10"/>
        <color rgb="FF000000"/>
        <rFont val="Calibri"/>
        <family val="2"/>
      </rPr>
      <t> </t>
    </r>
  </si>
  <si>
    <t>1. Project activities </t>
  </si>
  <si>
    <t>  </t>
  </si>
  <si>
    <t>2. Staff costs </t>
  </si>
  <si>
    <t>3. Assets </t>
  </si>
  <si>
    <t>4. Office running costs </t>
  </si>
  <si>
    <t>5. Travel and accommodation </t>
  </si>
  <si>
    <t>6. MEAL costs </t>
  </si>
  <si>
    <t>7. Capacity building </t>
  </si>
  <si>
    <t>(b) Indirect costs (max 7 percent) </t>
  </si>
  <si>
    <t>(a+b) TOTAL </t>
  </si>
  <si>
    <t>Calculated share</t>
  </si>
  <si>
    <t>IMPORTANT: PLEASE ENSURE ALL 3 SECTIONS ARE FILLED IN BEFORE SUBMISSION</t>
  </si>
  <si>
    <t>Estimated overall consortium budget</t>
  </si>
  <si>
    <t>2.A Direct activity related staff</t>
  </si>
  <si>
    <t>2.B Management and supporting staff</t>
  </si>
  <si>
    <t>Calculated shares:</t>
  </si>
  <si>
    <t>Budget split per partner</t>
  </si>
  <si>
    <t>We fully understand all of the values are estimated for overall depiction only</t>
  </si>
  <si>
    <r>
      <t>SPLIT per Partner (please specify name)</t>
    </r>
    <r>
      <rPr>
        <sz val="10"/>
        <color rgb="FF000000"/>
        <rFont val="Calibri"/>
        <family val="2"/>
      </rPr>
      <t> </t>
    </r>
  </si>
  <si>
    <r>
      <t>Total budget (GBP)</t>
    </r>
    <r>
      <rPr>
        <sz val="10"/>
        <color rgb="FF000000"/>
        <rFont val="Calibri"/>
        <family val="2"/>
      </rPr>
      <t> </t>
    </r>
  </si>
  <si>
    <t>Consortium lead </t>
  </si>
  <si>
    <t>Partner 1  </t>
  </si>
  <si>
    <t>Partner 2 </t>
  </si>
  <si>
    <t>Partner 3 </t>
  </si>
  <si>
    <t>Consortium TOTAL </t>
  </si>
  <si>
    <t>Calculated fields:</t>
  </si>
  <si>
    <t>Budget share of Consortium Lead</t>
  </si>
  <si>
    <t>Budget share of local partners</t>
  </si>
  <si>
    <t>Number of local partners</t>
  </si>
  <si>
    <r>
      <t>SPLIT per Sector (please specify) Do not merge sectors. </t>
    </r>
    <r>
      <rPr>
        <sz val="10"/>
        <color rgb="FF000000"/>
        <rFont val="Calibri"/>
        <family val="2"/>
      </rPr>
      <t> </t>
    </r>
  </si>
  <si>
    <t>Consortium Lead</t>
  </si>
  <si>
    <t>Partner 4</t>
  </si>
  <si>
    <t>if the cell is red, the indirect costs share is above max 7 percent allowed</t>
  </si>
  <si>
    <t>Project activity costs share of total consortium budget (Chapter 1/Total)</t>
  </si>
  <si>
    <t>Project activity costs + direct activity staff costs share of total consortium budget (Chapter 1 +Chapter 2A / Total)</t>
  </si>
  <si>
    <t>Project activity costs+ direct activity total staff costs + MEAL costs share of the total consortium budget (Chapter 1</t>
  </si>
  <si>
    <t>Partner 5</t>
  </si>
  <si>
    <t>Partner 6</t>
  </si>
  <si>
    <t>Share of overall budget per sectors:</t>
  </si>
  <si>
    <t>Min. 2 partners (1 lead + 1). Table allows 6 rows for convenience, but there is no fixed maximum. Please contact us if you need form adjusted.</t>
  </si>
  <si>
    <t>Budget</t>
  </si>
  <si>
    <t>Share</t>
  </si>
  <si>
    <t>Total budget</t>
  </si>
  <si>
    <t>Sector</t>
  </si>
  <si>
    <t>Notes - not mandatory</t>
  </si>
  <si>
    <t>Please estimate split of the planned activities between emergency and resilience (please refer to Call for porposal guidelines for details)</t>
  </si>
  <si>
    <t>Resilience share</t>
  </si>
  <si>
    <t>iNGO</t>
  </si>
  <si>
    <t>national NGO</t>
  </si>
  <si>
    <t>Budget split per sector (2 TABLES)</t>
  </si>
  <si>
    <t>Total direct budget (GBP)</t>
  </si>
  <si>
    <t>Indirect costs (GBP)</t>
  </si>
  <si>
    <t>Health</t>
  </si>
  <si>
    <t>Nutrition</t>
  </si>
  <si>
    <t>Shelter</t>
  </si>
  <si>
    <t>Resilience</t>
  </si>
  <si>
    <t>WASH</t>
  </si>
  <si>
    <t>Protection</t>
  </si>
  <si>
    <t>Food Security</t>
  </si>
  <si>
    <t>You do not need to cover all of the sectors, please only fill as applicable.</t>
  </si>
  <si>
    <t>Estimated emergency + contingency fee total budget (GBP)</t>
  </si>
  <si>
    <t>Estimated Resilience total budget (GBP)</t>
  </si>
  <si>
    <t>Emergency + contingency fee share included within the sector</t>
  </si>
  <si>
    <t>Other - please specify</t>
  </si>
  <si>
    <r>
      <t>Partner type</t>
    </r>
    <r>
      <rPr>
        <sz val="10"/>
        <color rgb="FF000000"/>
        <rFont val="Calibri"/>
        <family val="2"/>
      </rPr>
      <t> (please select)</t>
    </r>
  </si>
  <si>
    <t>Number of partners</t>
  </si>
  <si>
    <t>local partners</t>
  </si>
  <si>
    <t>iNGO partners + Lead</t>
  </si>
  <si>
    <t>Number of organisations</t>
  </si>
  <si>
    <t>share on the budget</t>
  </si>
  <si>
    <t>TOTAL Consortium</t>
  </si>
  <si>
    <t>Evaluation criteria 1:</t>
  </si>
  <si>
    <t>Are the national partners included?</t>
  </si>
  <si>
    <r>
      <t xml:space="preserve">You can only fill values in the </t>
    </r>
    <r>
      <rPr>
        <b/>
        <sz val="11"/>
        <color theme="1"/>
        <rFont val="Aptos Narrow"/>
        <family val="2"/>
        <scheme val="minor"/>
      </rPr>
      <t>green highlighted cells</t>
    </r>
    <r>
      <rPr>
        <sz val="11"/>
        <color theme="1"/>
        <rFont val="Aptos Narrow"/>
        <family val="2"/>
        <scheme val="minor"/>
      </rPr>
      <t>, other parts are calculated fields or locked cells, example &gt;&gt;&gt;</t>
    </r>
  </si>
  <si>
    <t>Overall number of partners as well as sectors is up to your judgement</t>
  </si>
  <si>
    <t>Please ensure all values are in GBP only</t>
  </si>
  <si>
    <t>Notes sections can be left empty - these are simply available if you wished to share some explanation or other details</t>
  </si>
  <si>
    <t>this sheet is pre-filled based on data from the submission</t>
  </si>
  <si>
    <t>Evaluation criteria 2:</t>
  </si>
  <si>
    <t>Budget allocation to national partners meets the criteria of the call</t>
  </si>
  <si>
    <t>Evaluation criteria 3:</t>
  </si>
  <si>
    <t>Calculate average NPAC share of subawardees</t>
  </si>
  <si>
    <t>Evaluation criteria 4:</t>
  </si>
  <si>
    <t>Estimated Support vs Direct costs</t>
  </si>
  <si>
    <t>Evaluation criteria 5:</t>
  </si>
  <si>
    <t>Emergency + contingency fee share included within the sector (please enter percentage)</t>
  </si>
  <si>
    <t>(a) SUBTOTAL total project costs</t>
  </si>
  <si>
    <t>Partners iNGO</t>
  </si>
  <si>
    <t>Partners local</t>
  </si>
  <si>
    <t>Please split only direct project budget, without NPAC (indirect costs)</t>
  </si>
  <si>
    <r>
      <t>SPLIT per Partner (please specify name)</t>
    </r>
    <r>
      <rPr>
        <sz val="9"/>
        <color rgb="FF000000"/>
        <rFont val="Calibri"/>
        <family val="2"/>
      </rPr>
      <t> </t>
    </r>
  </si>
  <si>
    <r>
      <t>Total budget (GBP)</t>
    </r>
    <r>
      <rPr>
        <sz val="9"/>
        <color rgb="FF000000"/>
        <rFont val="Calibri"/>
        <family val="2"/>
      </rPr>
      <t> </t>
    </r>
  </si>
  <si>
    <r>
      <t>Partner type</t>
    </r>
    <r>
      <rPr>
        <sz val="9"/>
        <color rgb="FF000000"/>
        <rFont val="Calibri"/>
        <family val="2"/>
      </rPr>
      <t> (please select)</t>
    </r>
  </si>
  <si>
    <t>Partner name - please fill in</t>
  </si>
  <si>
    <t>NPAC average share of partners</t>
  </si>
  <si>
    <t>(Project activities + direct activity staff + MEAL)/total consortium budget (1+2A+6 / Total)</t>
  </si>
  <si>
    <t>(Project activities + direct activity staff)/total consortium budget (Ch1 +Ch2A / Total)</t>
  </si>
  <si>
    <t>Consortium Lead Budget</t>
  </si>
  <si>
    <t>Partners budgets</t>
  </si>
  <si>
    <t>Partners involved in the sector</t>
  </si>
  <si>
    <t>Lead share</t>
  </si>
  <si>
    <t>Local NGO share</t>
  </si>
  <si>
    <r>
      <t>SPLIT per Sector. Please do not merge sectors. </t>
    </r>
    <r>
      <rPr>
        <sz val="10"/>
        <color rgb="FF000000"/>
        <rFont val="Calibri"/>
        <family val="2"/>
      </rPr>
      <t> </t>
    </r>
  </si>
  <si>
    <t>SPLIT per Sector</t>
  </si>
  <si>
    <t>Share of project</t>
  </si>
  <si>
    <t>Estimated values per sector</t>
  </si>
  <si>
    <t>Activity cost + direct staff</t>
  </si>
  <si>
    <t>Annex - Concept note budget submission - Sahel call for proposals April 2025</t>
  </si>
  <si>
    <t>Submitted by iNGO: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</si>
</sst>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rgb="FF000000"/>
      <name val="Calibri"/>
      <family val="2"/>
    </font>
    <font>
      <i/>
      <sz val="11"/>
      <color rgb="FFFF0000"/>
      <name val="Aptos Narrow"/>
      <family val="2"/>
      <scheme val="minor"/>
    </font>
    <font>
      <sz val="8"/>
      <color rgb="FF000000"/>
      <name val="Calibri"/>
      <family val="2"/>
    </font>
    <font>
      <b/>
      <i/>
      <sz val="11"/>
      <color rgb="FFFF000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u/>
      <sz val="12"/>
      <color rgb="FFFF0000"/>
      <name val="Aptos Narrow"/>
      <family val="2"/>
      <scheme val="minor"/>
    </font>
    <font>
      <i/>
      <sz val="9"/>
      <color rgb="FF000000"/>
      <name val="Calibri"/>
      <family val="2"/>
    </font>
    <font>
      <i/>
      <sz val="8"/>
      <color rgb="FF000000"/>
      <name val="Calibri"/>
      <family val="2"/>
    </font>
    <font>
      <sz val="8"/>
      <color theme="1"/>
      <name val="Aptos Narrow"/>
      <family val="2"/>
      <scheme val="minor"/>
    </font>
    <font>
      <b/>
      <sz val="9"/>
      <color rgb="FF000000"/>
      <name val="Calibri"/>
      <family val="2"/>
    </font>
    <font>
      <b/>
      <sz val="16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0" fillId="0" borderId="8" xfId="0" applyBorder="1"/>
    <xf numFmtId="0" fontId="4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 indent="2"/>
    </xf>
    <xf numFmtId="0" fontId="4" fillId="3" borderId="1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7" fillId="6" borderId="0" xfId="0" applyFont="1" applyFill="1"/>
    <xf numFmtId="0" fontId="0" fillId="6" borderId="0" xfId="0" applyFill="1"/>
    <xf numFmtId="0" fontId="8" fillId="0" borderId="8" xfId="0" applyFont="1" applyBorder="1"/>
    <xf numFmtId="0" fontId="9" fillId="0" borderId="8" xfId="0" applyFont="1" applyBorder="1"/>
    <xf numFmtId="0" fontId="9" fillId="0" borderId="8" xfId="0" applyFont="1" applyBorder="1" applyAlignment="1">
      <alignment wrapText="1"/>
    </xf>
    <xf numFmtId="0" fontId="3" fillId="2" borderId="13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164" fontId="4" fillId="7" borderId="1" xfId="0" applyNumberFormat="1" applyFont="1" applyFill="1" applyBorder="1" applyAlignment="1">
      <alignment horizontal="left" vertical="center" wrapText="1"/>
    </xf>
    <xf numFmtId="164" fontId="4" fillId="4" borderId="14" xfId="0" applyNumberFormat="1" applyFont="1" applyFill="1" applyBorder="1" applyAlignment="1">
      <alignment horizontal="left" vertical="center" wrapText="1"/>
    </xf>
    <xf numFmtId="0" fontId="11" fillId="0" borderId="0" xfId="0" applyFont="1"/>
    <xf numFmtId="0" fontId="0" fillId="5" borderId="0" xfId="0" applyFill="1"/>
    <xf numFmtId="0" fontId="6" fillId="6" borderId="0" xfId="0" applyFont="1" applyFill="1" applyAlignment="1">
      <alignment horizontal="left"/>
    </xf>
    <xf numFmtId="9" fontId="4" fillId="0" borderId="1" xfId="1" applyFont="1" applyFill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left" vertical="center" wrapText="1"/>
    </xf>
    <xf numFmtId="9" fontId="4" fillId="4" borderId="14" xfId="1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3" fillId="4" borderId="14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4" fillId="8" borderId="0" xfId="0" applyFont="1" applyFill="1"/>
    <xf numFmtId="0" fontId="9" fillId="0" borderId="0" xfId="0" applyFont="1"/>
    <xf numFmtId="0" fontId="15" fillId="0" borderId="0" xfId="0" applyFont="1"/>
    <xf numFmtId="0" fontId="9" fillId="9" borderId="8" xfId="0" applyFont="1" applyFill="1" applyBorder="1"/>
    <xf numFmtId="0" fontId="12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 indent="2"/>
    </xf>
    <xf numFmtId="0" fontId="12" fillId="4" borderId="11" xfId="0" applyFont="1" applyFill="1" applyBorder="1" applyAlignment="1">
      <alignment horizontal="left" vertical="center" wrapText="1"/>
    </xf>
    <xf numFmtId="0" fontId="12" fillId="10" borderId="10" xfId="0" applyFont="1" applyFill="1" applyBorder="1" applyAlignment="1">
      <alignment horizontal="left" vertical="center" wrapText="1"/>
    </xf>
    <xf numFmtId="0" fontId="12" fillId="11" borderId="10" xfId="0" applyFont="1" applyFill="1" applyBorder="1" applyAlignment="1">
      <alignment horizontal="left" vertical="center" wrapText="1"/>
    </xf>
    <xf numFmtId="0" fontId="0" fillId="9" borderId="8" xfId="0" applyFill="1" applyBorder="1"/>
    <xf numFmtId="0" fontId="19" fillId="2" borderId="2" xfId="0" applyFont="1" applyFill="1" applyBorder="1" applyAlignment="1">
      <alignment horizontal="left" vertical="center" wrapText="1"/>
    </xf>
    <xf numFmtId="0" fontId="19" fillId="2" borderId="13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8" fillId="0" borderId="0" xfId="0" applyFont="1"/>
    <xf numFmtId="0" fontId="19" fillId="2" borderId="18" xfId="0" applyFont="1" applyFill="1" applyBorder="1" applyAlignment="1">
      <alignment horizontal="left" vertical="center" wrapText="1"/>
    </xf>
    <xf numFmtId="0" fontId="19" fillId="2" borderId="21" xfId="0" applyFont="1" applyFill="1" applyBorder="1" applyAlignment="1">
      <alignment horizontal="left" vertical="center" wrapText="1"/>
    </xf>
    <xf numFmtId="0" fontId="19" fillId="2" borderId="22" xfId="0" applyFont="1" applyFill="1" applyBorder="1" applyAlignment="1">
      <alignment horizontal="left" vertical="center" wrapText="1"/>
    </xf>
    <xf numFmtId="0" fontId="19" fillId="2" borderId="23" xfId="0" applyFont="1" applyFill="1" applyBorder="1" applyAlignment="1">
      <alignment horizontal="left" vertical="center" wrapText="1"/>
    </xf>
    <xf numFmtId="0" fontId="19" fillId="2" borderId="24" xfId="0" applyFont="1" applyFill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4" borderId="26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164" fontId="4" fillId="5" borderId="8" xfId="0" applyNumberFormat="1" applyFont="1" applyFill="1" applyBorder="1" applyAlignment="1" applyProtection="1">
      <alignment horizontal="left" vertical="center" wrapText="1"/>
      <protection locked="0"/>
    </xf>
    <xf numFmtId="0" fontId="4" fillId="5" borderId="4" xfId="0" applyFont="1" applyFill="1" applyBorder="1" applyAlignment="1" applyProtection="1">
      <alignment horizontal="left" vertical="center" wrapText="1"/>
      <protection locked="0"/>
    </xf>
    <xf numFmtId="164" fontId="4" fillId="5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5" borderId="5" xfId="0" applyFont="1" applyFill="1" applyBorder="1" applyAlignment="1" applyProtection="1">
      <alignment horizontal="left" vertical="center" wrapText="1"/>
      <protection locked="0"/>
    </xf>
    <xf numFmtId="0" fontId="5" fillId="5" borderId="4" xfId="0" applyFont="1" applyFill="1" applyBorder="1" applyAlignment="1" applyProtection="1">
      <alignment horizontal="left" vertical="center" wrapText="1"/>
      <protection locked="0"/>
    </xf>
    <xf numFmtId="44" fontId="4" fillId="5" borderId="5" xfId="0" applyNumberFormat="1" applyFont="1" applyFill="1" applyBorder="1" applyAlignment="1" applyProtection="1">
      <alignment horizontal="left" vertical="center" wrapText="1"/>
      <protection locked="0"/>
    </xf>
    <xf numFmtId="9" fontId="4" fillId="5" borderId="1" xfId="1" applyFont="1" applyFill="1" applyBorder="1" applyAlignment="1" applyProtection="1">
      <alignment horizontal="left" vertical="center" wrapText="1"/>
      <protection locked="0"/>
    </xf>
    <xf numFmtId="10" fontId="9" fillId="0" borderId="8" xfId="1" applyNumberFormat="1" applyFont="1" applyBorder="1" applyProtection="1">
      <protection hidden="1"/>
    </xf>
    <xf numFmtId="164" fontId="8" fillId="0" borderId="8" xfId="0" applyNumberFormat="1" applyFont="1" applyBorder="1" applyProtection="1">
      <protection hidden="1"/>
    </xf>
    <xf numFmtId="9" fontId="4" fillId="0" borderId="8" xfId="1" applyFont="1" applyBorder="1" applyAlignment="1" applyProtection="1">
      <alignment horizontal="left" vertical="center" wrapText="1"/>
      <protection hidden="1"/>
    </xf>
    <xf numFmtId="9" fontId="4" fillId="3" borderId="8" xfId="1" applyFont="1" applyFill="1" applyBorder="1" applyAlignment="1" applyProtection="1">
      <alignment horizontal="left" vertical="center" wrapText="1"/>
      <protection hidden="1"/>
    </xf>
    <xf numFmtId="0" fontId="4" fillId="4" borderId="8" xfId="0" applyFont="1" applyFill="1" applyBorder="1" applyAlignment="1" applyProtection="1">
      <alignment horizontal="left" vertical="center" wrapText="1"/>
      <protection hidden="1"/>
    </xf>
    <xf numFmtId="0" fontId="9" fillId="0" borderId="8" xfId="0" applyFont="1" applyBorder="1" applyProtection="1">
      <protection hidden="1"/>
    </xf>
    <xf numFmtId="164" fontId="4" fillId="3" borderId="8" xfId="0" applyNumberFormat="1" applyFont="1" applyFill="1" applyBorder="1" applyAlignment="1" applyProtection="1">
      <alignment horizontal="left" vertical="center" wrapText="1"/>
      <protection hidden="1"/>
    </xf>
    <xf numFmtId="164" fontId="4" fillId="4" borderId="8" xfId="0" applyNumberFormat="1" applyFont="1" applyFill="1" applyBorder="1" applyAlignment="1" applyProtection="1">
      <alignment horizontal="left" vertical="center" wrapText="1"/>
      <protection hidden="1"/>
    </xf>
    <xf numFmtId="164" fontId="4" fillId="0" borderId="8" xfId="0" applyNumberFormat="1" applyFont="1" applyBorder="1" applyAlignment="1" applyProtection="1">
      <alignment horizontal="left" vertical="center" wrapText="1"/>
      <protection hidden="1"/>
    </xf>
    <xf numFmtId="9" fontId="8" fillId="0" borderId="8" xfId="1" applyFont="1" applyBorder="1" applyProtection="1">
      <protection hidden="1"/>
    </xf>
    <xf numFmtId="0" fontId="8" fillId="0" borderId="8" xfId="0" applyFont="1" applyBorder="1" applyProtection="1">
      <protection hidden="1"/>
    </xf>
    <xf numFmtId="164" fontId="10" fillId="7" borderId="19" xfId="0" applyNumberFormat="1" applyFont="1" applyFill="1" applyBorder="1" applyAlignment="1" applyProtection="1">
      <alignment horizontal="left" vertical="center" wrapText="1"/>
      <protection hidden="1"/>
    </xf>
    <xf numFmtId="9" fontId="10" fillId="7" borderId="1" xfId="1" applyFont="1" applyFill="1" applyBorder="1" applyAlignment="1" applyProtection="1">
      <alignment horizontal="left" vertical="center" wrapText="1"/>
      <protection hidden="1"/>
    </xf>
    <xf numFmtId="10" fontId="10" fillId="7" borderId="1" xfId="1" applyNumberFormat="1" applyFont="1" applyFill="1" applyBorder="1" applyAlignment="1" applyProtection="1">
      <alignment horizontal="left" vertical="center" wrapText="1"/>
      <protection hidden="1"/>
    </xf>
    <xf numFmtId="10" fontId="18" fillId="0" borderId="8" xfId="1" applyNumberFormat="1" applyFont="1" applyBorder="1" applyProtection="1">
      <protection hidden="1"/>
    </xf>
    <xf numFmtId="164" fontId="18" fillId="0" borderId="8" xfId="0" applyNumberFormat="1" applyFont="1" applyBorder="1" applyProtection="1">
      <protection hidden="1"/>
    </xf>
    <xf numFmtId="9" fontId="9" fillId="0" borderId="8" xfId="1" applyFont="1" applyBorder="1" applyProtection="1">
      <protection hidden="1"/>
    </xf>
    <xf numFmtId="0" fontId="0" fillId="0" borderId="8" xfId="0" applyBorder="1" applyProtection="1">
      <protection hidden="1"/>
    </xf>
    <xf numFmtId="0" fontId="8" fillId="0" borderId="8" xfId="0" applyFont="1" applyBorder="1" applyAlignment="1" applyProtection="1">
      <alignment wrapText="1"/>
      <protection hidden="1"/>
    </xf>
    <xf numFmtId="0" fontId="18" fillId="0" borderId="8" xfId="0" applyFont="1" applyBorder="1" applyProtection="1">
      <protection hidden="1"/>
    </xf>
    <xf numFmtId="9" fontId="18" fillId="0" borderId="8" xfId="1" applyFont="1" applyBorder="1" applyAlignment="1" applyProtection="1">
      <alignment horizontal="center"/>
      <protection hidden="1"/>
    </xf>
    <xf numFmtId="0" fontId="18" fillId="0" borderId="8" xfId="0" applyFont="1" applyBorder="1" applyAlignment="1" applyProtection="1">
      <alignment horizontal="center"/>
      <protection hidden="1"/>
    </xf>
    <xf numFmtId="9" fontId="18" fillId="0" borderId="8" xfId="0" applyNumberFormat="1" applyFont="1" applyBorder="1" applyProtection="1">
      <protection hidden="1"/>
    </xf>
    <xf numFmtId="0" fontId="10" fillId="0" borderId="8" xfId="0" applyFont="1" applyBorder="1" applyAlignment="1" applyProtection="1">
      <alignment horizontal="left" vertical="center" wrapText="1"/>
      <protection hidden="1"/>
    </xf>
    <xf numFmtId="9" fontId="10" fillId="0" borderId="8" xfId="1" applyFont="1" applyFill="1" applyBorder="1" applyAlignment="1" applyProtection="1">
      <alignment horizontal="left" vertical="center" wrapText="1"/>
      <protection hidden="1"/>
    </xf>
    <xf numFmtId="0" fontId="10" fillId="11" borderId="8" xfId="0" applyFont="1" applyFill="1" applyBorder="1" applyAlignment="1" applyProtection="1">
      <alignment horizontal="left" vertical="center" wrapText="1"/>
      <protection hidden="1"/>
    </xf>
    <xf numFmtId="9" fontId="10" fillId="11" borderId="8" xfId="1" applyFont="1" applyFill="1" applyBorder="1" applyAlignment="1" applyProtection="1">
      <alignment horizontal="left" vertical="center" wrapText="1"/>
      <protection hidden="1"/>
    </xf>
    <xf numFmtId="0" fontId="10" fillId="10" borderId="8" xfId="0" applyFont="1" applyFill="1" applyBorder="1" applyAlignment="1" applyProtection="1">
      <alignment horizontal="left" vertical="center" wrapText="1"/>
      <protection hidden="1"/>
    </xf>
    <xf numFmtId="9" fontId="10" fillId="10" borderId="8" xfId="1" applyFont="1" applyFill="1" applyBorder="1" applyAlignment="1" applyProtection="1">
      <alignment horizontal="left" vertical="center" wrapText="1"/>
      <protection hidden="1"/>
    </xf>
    <xf numFmtId="0" fontId="10" fillId="4" borderId="8" xfId="0" applyFont="1" applyFill="1" applyBorder="1" applyAlignment="1" applyProtection="1">
      <alignment horizontal="left" vertical="center" wrapText="1"/>
      <protection hidden="1"/>
    </xf>
    <xf numFmtId="0" fontId="0" fillId="5" borderId="0" xfId="0" applyFill="1" applyAlignment="1" applyProtection="1">
      <alignment horizontal="center"/>
      <protection locked="0"/>
    </xf>
    <xf numFmtId="0" fontId="0" fillId="5" borderId="15" xfId="0" applyFill="1" applyBorder="1" applyAlignment="1" applyProtection="1">
      <alignment horizontal="center"/>
      <protection locked="0"/>
    </xf>
    <xf numFmtId="0" fontId="0" fillId="5" borderId="16" xfId="0" applyFill="1" applyBorder="1" applyAlignment="1" applyProtection="1">
      <alignment horizontal="center"/>
      <protection locked="0"/>
    </xf>
    <xf numFmtId="0" fontId="0" fillId="5" borderId="17" xfId="0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14" fillId="8" borderId="0" xfId="0" applyFont="1" applyFill="1" applyProtection="1">
      <protection hidden="1"/>
    </xf>
    <xf numFmtId="0" fontId="10" fillId="5" borderId="4" xfId="0" applyFont="1" applyFill="1" applyBorder="1" applyAlignment="1" applyProtection="1">
      <alignment horizontal="left" vertical="center" wrapText="1"/>
      <protection hidden="1"/>
    </xf>
    <xf numFmtId="164" fontId="19" fillId="0" borderId="1" xfId="0" applyNumberFormat="1" applyFont="1" applyBorder="1" applyAlignment="1" applyProtection="1">
      <alignment horizontal="left" vertical="center" wrapText="1"/>
      <protection hidden="1"/>
    </xf>
    <xf numFmtId="0" fontId="10" fillId="5" borderId="5" xfId="0" applyFont="1" applyFill="1" applyBorder="1" applyAlignment="1" applyProtection="1">
      <alignment horizontal="left" vertical="center" wrapText="1"/>
      <protection hidden="1"/>
    </xf>
    <xf numFmtId="0" fontId="10" fillId="4" borderId="7" xfId="0" applyFont="1" applyFill="1" applyBorder="1" applyAlignment="1" applyProtection="1">
      <alignment horizontal="left" vertical="center" wrapText="1"/>
      <protection hidden="1"/>
    </xf>
    <xf numFmtId="164" fontId="19" fillId="4" borderId="14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1" xfId="0" applyNumberFormat="1" applyFont="1" applyFill="1" applyBorder="1" applyAlignment="1" applyProtection="1">
      <alignment horizontal="left" vertical="center" wrapText="1"/>
      <protection hidden="1"/>
    </xf>
    <xf numFmtId="164" fontId="10" fillId="5" borderId="5" xfId="0" applyNumberFormat="1" applyFont="1" applyFill="1" applyBorder="1" applyAlignment="1" applyProtection="1">
      <alignment horizontal="left" vertical="center" wrapText="1"/>
      <protection hidden="1"/>
    </xf>
    <xf numFmtId="164" fontId="10" fillId="5" borderId="9" xfId="0" applyNumberFormat="1" applyFont="1" applyFill="1" applyBorder="1" applyAlignment="1" applyProtection="1">
      <alignment horizontal="left" vertical="center" wrapText="1"/>
      <protection hidden="1"/>
    </xf>
    <xf numFmtId="164" fontId="10" fillId="4" borderId="27" xfId="0" applyNumberFormat="1" applyFont="1" applyFill="1" applyBorder="1" applyAlignment="1" applyProtection="1">
      <alignment horizontal="left" vertical="center" wrapText="1"/>
      <protection hidden="1"/>
    </xf>
    <xf numFmtId="164" fontId="10" fillId="4" borderId="28" xfId="0" applyNumberFormat="1" applyFont="1" applyFill="1" applyBorder="1" applyAlignment="1" applyProtection="1">
      <alignment horizontal="left" vertical="center" wrapText="1"/>
      <protection hidden="1"/>
    </xf>
    <xf numFmtId="164" fontId="10" fillId="4" borderId="20" xfId="0" applyNumberFormat="1" applyFont="1" applyFill="1" applyBorder="1" applyAlignment="1" applyProtection="1">
      <alignment horizontal="left" vertical="center" wrapText="1"/>
      <protection hidden="1"/>
    </xf>
    <xf numFmtId="9" fontId="12" fillId="0" borderId="1" xfId="1" applyFont="1" applyFill="1" applyBorder="1" applyAlignment="1" applyProtection="1">
      <alignment horizontal="left" vertical="center" wrapText="1"/>
      <protection hidden="1"/>
    </xf>
    <xf numFmtId="164" fontId="12" fillId="0" borderId="1" xfId="1" applyNumberFormat="1" applyFont="1" applyFill="1" applyBorder="1" applyAlignment="1" applyProtection="1">
      <alignment horizontal="left" vertical="center" wrapText="1"/>
      <protection hidden="1"/>
    </xf>
    <xf numFmtId="9" fontId="12" fillId="4" borderId="14" xfId="1" applyFont="1" applyFill="1" applyBorder="1" applyAlignment="1" applyProtection="1">
      <alignment horizontal="left" vertical="center" wrapText="1"/>
      <protection hidden="1"/>
    </xf>
    <xf numFmtId="164" fontId="12" fillId="4" borderId="14" xfId="0" applyNumberFormat="1" applyFont="1" applyFill="1" applyBorder="1" applyAlignment="1" applyProtection="1">
      <alignment horizontal="left" vertical="center" wrapText="1"/>
      <protection hidden="1"/>
    </xf>
    <xf numFmtId="0" fontId="10" fillId="7" borderId="1" xfId="0" applyNumberFormat="1" applyFont="1" applyFill="1" applyBorder="1" applyAlignment="1" applyProtection="1">
      <alignment horizontal="left" vertical="center" wrapText="1"/>
      <protection hidden="1"/>
    </xf>
    <xf numFmtId="164" fontId="12" fillId="4" borderId="14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Fill="1"/>
    <xf numFmtId="0" fontId="0" fillId="0" borderId="0" xfId="0" applyFill="1"/>
    <xf numFmtId="0" fontId="20" fillId="5" borderId="0" xfId="0" applyFont="1" applyFill="1" applyProtection="1">
      <protection locked="0"/>
    </xf>
  </cellXfs>
  <cellStyles count="2">
    <cellStyle name="Normal" xfId="0" builtinId="0"/>
    <cellStyle name="Per 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30CBE-4BB4-46B5-9813-C8BEC413D815}">
  <dimension ref="A2:CI97"/>
  <sheetViews>
    <sheetView showGridLines="0" tabSelected="1" zoomScale="85" zoomScaleNormal="85" workbookViewId="0">
      <selection activeCell="I7" sqref="I7"/>
    </sheetView>
  </sheetViews>
  <sheetFormatPr defaultRowHeight="14.5" x14ac:dyDescent="0.35"/>
  <cols>
    <col min="1" max="1" width="7.90625" customWidth="1"/>
    <col min="2" max="2" width="48.08984375" customWidth="1"/>
    <col min="3" max="3" width="23.26953125" customWidth="1"/>
    <col min="4" max="4" width="17.6328125" customWidth="1"/>
    <col min="5" max="5" width="13.7265625" customWidth="1"/>
    <col min="6" max="6" width="13.90625" customWidth="1"/>
    <col min="7" max="7" width="11.1796875" customWidth="1"/>
    <col min="8" max="8" width="12.26953125" customWidth="1"/>
    <col min="9" max="9" width="10" customWidth="1"/>
    <col min="10" max="10" width="9.81640625" customWidth="1"/>
    <col min="12" max="87" width="8.7265625" style="118"/>
  </cols>
  <sheetData>
    <row r="2" spans="1:87" s="117" customFormat="1" ht="32.5" customHeight="1" x14ac:dyDescent="0.5">
      <c r="A2" s="30" t="s">
        <v>109</v>
      </c>
      <c r="B2" s="99"/>
      <c r="C2" s="30"/>
      <c r="D2" s="30"/>
      <c r="E2" s="30"/>
      <c r="F2" s="30"/>
      <c r="G2" s="30"/>
      <c r="H2" s="30"/>
      <c r="I2" s="30"/>
      <c r="J2" s="30"/>
      <c r="K2" s="30"/>
    </row>
    <row r="3" spans="1:87" s="117" customFormat="1" ht="18" customHeight="1" x14ac:dyDescent="0.5">
      <c r="A3" s="30" t="s">
        <v>110</v>
      </c>
      <c r="B3" s="99"/>
      <c r="C3" s="119"/>
      <c r="D3" s="30"/>
      <c r="E3" s="30"/>
      <c r="F3" s="30"/>
      <c r="G3" s="30"/>
      <c r="H3" s="30"/>
      <c r="I3" s="30"/>
      <c r="J3" s="30"/>
      <c r="K3" s="30"/>
    </row>
    <row r="5" spans="1:87" ht="16" x14ac:dyDescent="0.4">
      <c r="B5" s="32" t="s">
        <v>13</v>
      </c>
    </row>
    <row r="6" spans="1:87" x14ac:dyDescent="0.35">
      <c r="B6" t="s">
        <v>75</v>
      </c>
      <c r="E6" s="22"/>
    </row>
    <row r="7" spans="1:87" x14ac:dyDescent="0.35">
      <c r="B7" t="s">
        <v>19</v>
      </c>
    </row>
    <row r="8" spans="1:87" x14ac:dyDescent="0.35">
      <c r="B8" t="s">
        <v>76</v>
      </c>
    </row>
    <row r="9" spans="1:87" x14ac:dyDescent="0.35">
      <c r="B9" t="s">
        <v>77</v>
      </c>
    </row>
    <row r="10" spans="1:87" x14ac:dyDescent="0.35">
      <c r="B10" t="s">
        <v>78</v>
      </c>
    </row>
    <row r="12" spans="1:87" s="13" customFormat="1" ht="18.5" x14ac:dyDescent="0.45">
      <c r="A12" s="23">
        <v>1</v>
      </c>
      <c r="B12" s="12" t="s">
        <v>14</v>
      </c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</row>
    <row r="13" spans="1:87" ht="15" thickBot="1" x14ac:dyDescent="0.4">
      <c r="B13" s="1" t="s">
        <v>0</v>
      </c>
      <c r="C13" s="11" t="s">
        <v>1</v>
      </c>
      <c r="D13" s="11" t="s">
        <v>12</v>
      </c>
      <c r="F13" t="s">
        <v>46</v>
      </c>
    </row>
    <row r="14" spans="1:87" ht="15" thickBot="1" x14ac:dyDescent="0.4">
      <c r="B14" s="7" t="s">
        <v>2</v>
      </c>
      <c r="C14" s="57"/>
      <c r="D14" s="66" t="str">
        <f>IFERROR(C14/$C$23,"")</f>
        <v/>
      </c>
      <c r="F14" s="98"/>
      <c r="G14" s="98"/>
      <c r="H14" s="98"/>
      <c r="I14" s="98"/>
      <c r="J14" s="98"/>
      <c r="K14" s="98"/>
    </row>
    <row r="15" spans="1:87" ht="15" thickBot="1" x14ac:dyDescent="0.4">
      <c r="B15" s="7" t="s">
        <v>4</v>
      </c>
      <c r="C15" s="72">
        <f>C16+C17</f>
        <v>0</v>
      </c>
      <c r="D15" s="66" t="str">
        <f t="shared" ref="D15:D22" si="0">IFERROR(C15/$C$23,"")</f>
        <v/>
      </c>
      <c r="F15" s="98"/>
      <c r="G15" s="98"/>
      <c r="H15" s="98"/>
      <c r="I15" s="98"/>
      <c r="J15" s="98"/>
      <c r="K15" s="98"/>
    </row>
    <row r="16" spans="1:87" ht="15" thickBot="1" x14ac:dyDescent="0.4">
      <c r="B16" s="8" t="s">
        <v>15</v>
      </c>
      <c r="C16" s="57"/>
      <c r="D16" s="66" t="str">
        <f t="shared" si="0"/>
        <v/>
      </c>
      <c r="F16" s="98"/>
      <c r="G16" s="98"/>
      <c r="H16" s="98"/>
      <c r="I16" s="98"/>
      <c r="J16" s="98"/>
      <c r="K16" s="98"/>
    </row>
    <row r="17" spans="2:11" ht="15" thickBot="1" x14ac:dyDescent="0.4">
      <c r="B17" s="8" t="s">
        <v>16</v>
      </c>
      <c r="C17" s="57"/>
      <c r="D17" s="66" t="str">
        <f t="shared" si="0"/>
        <v/>
      </c>
      <c r="F17" s="98"/>
      <c r="G17" s="98"/>
      <c r="H17" s="98"/>
      <c r="I17" s="98"/>
      <c r="J17" s="98"/>
      <c r="K17" s="98"/>
    </row>
    <row r="18" spans="2:11" ht="15" thickBot="1" x14ac:dyDescent="0.4">
      <c r="B18" s="7" t="s">
        <v>5</v>
      </c>
      <c r="C18" s="57"/>
      <c r="D18" s="66" t="str">
        <f t="shared" si="0"/>
        <v/>
      </c>
      <c r="F18" s="98"/>
      <c r="G18" s="98"/>
      <c r="H18" s="98"/>
      <c r="I18" s="98"/>
      <c r="J18" s="98"/>
      <c r="K18" s="98"/>
    </row>
    <row r="19" spans="2:11" ht="15" thickBot="1" x14ac:dyDescent="0.4">
      <c r="B19" s="7" t="s">
        <v>6</v>
      </c>
      <c r="C19" s="57"/>
      <c r="D19" s="66" t="str">
        <f t="shared" si="0"/>
        <v/>
      </c>
      <c r="F19" s="98"/>
      <c r="G19" s="98"/>
      <c r="H19" s="98"/>
      <c r="I19" s="98"/>
      <c r="J19" s="98"/>
      <c r="K19" s="98"/>
    </row>
    <row r="20" spans="2:11" ht="15" thickBot="1" x14ac:dyDescent="0.4">
      <c r="B20" s="7" t="s">
        <v>7</v>
      </c>
      <c r="C20" s="57"/>
      <c r="D20" s="66" t="str">
        <f t="shared" si="0"/>
        <v/>
      </c>
      <c r="F20" s="98"/>
      <c r="G20" s="98"/>
      <c r="H20" s="98"/>
      <c r="I20" s="98"/>
      <c r="J20" s="98"/>
      <c r="K20" s="98"/>
    </row>
    <row r="21" spans="2:11" ht="15" thickBot="1" x14ac:dyDescent="0.4">
      <c r="B21" s="7" t="s">
        <v>8</v>
      </c>
      <c r="C21" s="57"/>
      <c r="D21" s="66" t="str">
        <f t="shared" si="0"/>
        <v/>
      </c>
      <c r="F21" s="98"/>
      <c r="G21" s="98"/>
      <c r="H21" s="98"/>
      <c r="I21" s="98"/>
      <c r="J21" s="98"/>
      <c r="K21" s="98"/>
    </row>
    <row r="22" spans="2:11" ht="15" thickBot="1" x14ac:dyDescent="0.4">
      <c r="B22" s="7" t="s">
        <v>9</v>
      </c>
      <c r="C22" s="57"/>
      <c r="D22" s="66" t="str">
        <f t="shared" si="0"/>
        <v/>
      </c>
      <c r="F22" s="98"/>
      <c r="G22" s="98"/>
      <c r="H22" s="98"/>
      <c r="I22" s="98"/>
      <c r="J22" s="98"/>
      <c r="K22" s="98"/>
    </row>
    <row r="23" spans="2:11" ht="15" thickBot="1" x14ac:dyDescent="0.4">
      <c r="B23" s="9" t="s">
        <v>88</v>
      </c>
      <c r="C23" s="70">
        <f>C14+C15+C18+C19+C20+C21+C22</f>
        <v>0</v>
      </c>
      <c r="D23" s="67" t="str">
        <f>IFERROR(C23/$C$23,"")</f>
        <v/>
      </c>
    </row>
    <row r="24" spans="2:11" ht="15" thickBot="1" x14ac:dyDescent="0.4">
      <c r="B24" s="7" t="s">
        <v>10</v>
      </c>
      <c r="C24" s="57"/>
      <c r="D24" s="66" t="str">
        <f>IFERROR(C24/$C$23,"0")</f>
        <v>0</v>
      </c>
      <c r="E24" t="s">
        <v>34</v>
      </c>
    </row>
    <row r="25" spans="2:11" x14ac:dyDescent="0.35">
      <c r="B25" s="10" t="s">
        <v>11</v>
      </c>
      <c r="C25" s="71">
        <f>C24+C23</f>
        <v>0</v>
      </c>
      <c r="D25" s="68"/>
      <c r="F25" s="98"/>
      <c r="G25" s="98"/>
      <c r="H25" s="98"/>
      <c r="I25" s="98"/>
      <c r="J25" s="98"/>
      <c r="K25" s="98"/>
    </row>
    <row r="28" spans="2:11" x14ac:dyDescent="0.35">
      <c r="B28" t="s">
        <v>17</v>
      </c>
    </row>
    <row r="29" spans="2:11" x14ac:dyDescent="0.35">
      <c r="B29" s="15" t="s">
        <v>35</v>
      </c>
      <c r="C29" s="69" t="str">
        <f>IFERROR(C14/C25,"")</f>
        <v/>
      </c>
    </row>
    <row r="30" spans="2:11" ht="24.5" x14ac:dyDescent="0.35">
      <c r="B30" s="16" t="s">
        <v>36</v>
      </c>
      <c r="C30" s="69"/>
    </row>
    <row r="31" spans="2:11" ht="24.5" x14ac:dyDescent="0.35">
      <c r="B31" s="16" t="s">
        <v>37</v>
      </c>
      <c r="C31" s="69"/>
    </row>
    <row r="34" spans="1:87" s="13" customFormat="1" ht="18.5" x14ac:dyDescent="0.45">
      <c r="A34" s="23">
        <v>2</v>
      </c>
      <c r="B34" s="12" t="s">
        <v>18</v>
      </c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  <c r="CC34" s="118"/>
      <c r="CD34" s="118"/>
      <c r="CE34" s="118"/>
      <c r="CF34" s="118"/>
      <c r="CG34" s="118"/>
      <c r="CH34" s="118"/>
      <c r="CI34" s="118"/>
    </row>
    <row r="36" spans="1:87" x14ac:dyDescent="0.35">
      <c r="B36" s="21" t="s">
        <v>41</v>
      </c>
    </row>
    <row r="37" spans="1:87" ht="39.5" thickBot="1" x14ac:dyDescent="0.4">
      <c r="B37" s="1" t="s">
        <v>20</v>
      </c>
      <c r="C37" s="1" t="s">
        <v>95</v>
      </c>
      <c r="D37" s="17" t="s">
        <v>21</v>
      </c>
      <c r="E37" s="17" t="s">
        <v>52</v>
      </c>
      <c r="F37" s="17" t="s">
        <v>53</v>
      </c>
      <c r="G37" s="2" t="s">
        <v>66</v>
      </c>
      <c r="I37" t="s">
        <v>46</v>
      </c>
    </row>
    <row r="38" spans="1:87" ht="15" thickBot="1" x14ac:dyDescent="0.4">
      <c r="B38" s="3" t="s">
        <v>22</v>
      </c>
      <c r="C38" s="58"/>
      <c r="D38" s="27">
        <f t="shared" ref="D38:D44" si="1">E38+F38</f>
        <v>0</v>
      </c>
      <c r="E38" s="59"/>
      <c r="F38" s="59"/>
      <c r="G38" s="60"/>
      <c r="I38" s="95"/>
      <c r="J38" s="96"/>
      <c r="K38" s="96"/>
      <c r="L38" s="96"/>
      <c r="M38" s="96"/>
      <c r="N38" s="97"/>
    </row>
    <row r="39" spans="1:87" ht="15" thickBot="1" x14ac:dyDescent="0.4">
      <c r="B39" s="3" t="s">
        <v>23</v>
      </c>
      <c r="C39" s="58"/>
      <c r="D39" s="27">
        <f t="shared" si="1"/>
        <v>0</v>
      </c>
      <c r="E39" s="59"/>
      <c r="F39" s="59"/>
      <c r="G39" s="60"/>
      <c r="I39" s="95"/>
      <c r="J39" s="96"/>
      <c r="K39" s="96"/>
      <c r="L39" s="96"/>
      <c r="M39" s="96"/>
      <c r="N39" s="97"/>
    </row>
    <row r="40" spans="1:87" ht="15" thickBot="1" x14ac:dyDescent="0.4">
      <c r="B40" s="3" t="s">
        <v>24</v>
      </c>
      <c r="C40" s="58"/>
      <c r="D40" s="27">
        <f t="shared" si="1"/>
        <v>0</v>
      </c>
      <c r="E40" s="59"/>
      <c r="F40" s="59"/>
      <c r="G40" s="60"/>
      <c r="I40" s="95"/>
      <c r="J40" s="96"/>
      <c r="K40" s="96"/>
      <c r="L40" s="96"/>
      <c r="M40" s="96"/>
      <c r="N40" s="97"/>
    </row>
    <row r="41" spans="1:87" ht="15" thickBot="1" x14ac:dyDescent="0.4">
      <c r="B41" s="3" t="s">
        <v>25</v>
      </c>
      <c r="C41" s="58"/>
      <c r="D41" s="27">
        <f t="shared" si="1"/>
        <v>0</v>
      </c>
      <c r="E41" s="59"/>
      <c r="F41" s="59"/>
      <c r="G41" s="60"/>
      <c r="I41" s="95"/>
      <c r="J41" s="96"/>
      <c r="K41" s="96"/>
      <c r="L41" s="96"/>
      <c r="M41" s="96"/>
      <c r="N41" s="97"/>
    </row>
    <row r="42" spans="1:87" ht="15" thickBot="1" x14ac:dyDescent="0.4">
      <c r="B42" s="3" t="s">
        <v>33</v>
      </c>
      <c r="C42" s="58"/>
      <c r="D42" s="27">
        <f t="shared" si="1"/>
        <v>0</v>
      </c>
      <c r="E42" s="59"/>
      <c r="F42" s="59"/>
      <c r="G42" s="60"/>
      <c r="I42" s="95"/>
      <c r="J42" s="96"/>
      <c r="K42" s="96"/>
      <c r="L42" s="96"/>
      <c r="M42" s="96"/>
      <c r="N42" s="97"/>
    </row>
    <row r="43" spans="1:87" ht="15" thickBot="1" x14ac:dyDescent="0.4">
      <c r="B43" s="3" t="s">
        <v>38</v>
      </c>
      <c r="C43" s="58"/>
      <c r="D43" s="27">
        <f t="shared" si="1"/>
        <v>0</v>
      </c>
      <c r="E43" s="59"/>
      <c r="F43" s="59"/>
      <c r="G43" s="60"/>
      <c r="I43" s="95"/>
      <c r="J43" s="96"/>
      <c r="K43" s="96"/>
      <c r="L43" s="96"/>
      <c r="M43" s="96"/>
      <c r="N43" s="97"/>
    </row>
    <row r="44" spans="1:87" ht="15" thickBot="1" x14ac:dyDescent="0.4">
      <c r="B44" s="3" t="s">
        <v>39</v>
      </c>
      <c r="C44" s="58"/>
      <c r="D44" s="27">
        <f t="shared" si="1"/>
        <v>0</v>
      </c>
      <c r="E44" s="59"/>
      <c r="F44" s="59"/>
      <c r="G44" s="60"/>
      <c r="I44" s="95"/>
      <c r="J44" s="96"/>
      <c r="K44" s="96"/>
      <c r="L44" s="96"/>
      <c r="M44" s="96"/>
      <c r="N44" s="97"/>
    </row>
    <row r="45" spans="1:87" x14ac:dyDescent="0.35">
      <c r="B45" s="4" t="s">
        <v>26</v>
      </c>
      <c r="C45" s="5"/>
      <c r="D45" s="28">
        <f>SUM(D38:D44)</f>
        <v>0</v>
      </c>
      <c r="E45" s="20"/>
      <c r="F45" s="20"/>
      <c r="G45" s="5" t="s">
        <v>3</v>
      </c>
    </row>
    <row r="46" spans="1:87" x14ac:dyDescent="0.35">
      <c r="D46" s="29" t="str">
        <f>IF(D45=C25,"","The overal total budget does not fit with section 1, please revise")</f>
        <v/>
      </c>
    </row>
    <row r="48" spans="1:87" x14ac:dyDescent="0.35">
      <c r="B48" t="s">
        <v>27</v>
      </c>
    </row>
    <row r="49" spans="1:87" x14ac:dyDescent="0.35">
      <c r="B49" s="14" t="s">
        <v>28</v>
      </c>
      <c r="C49" s="73" t="str">
        <f>IFERROR(D38/D45,"")</f>
        <v/>
      </c>
    </row>
    <row r="50" spans="1:87" x14ac:dyDescent="0.35">
      <c r="B50" s="14" t="s">
        <v>29</v>
      </c>
      <c r="C50" s="73">
        <f>IFERROR(SUMIFS(D38:D44,G38:G44,Sheet3!B4),"")</f>
        <v>0</v>
      </c>
    </row>
    <row r="51" spans="1:87" x14ac:dyDescent="0.35">
      <c r="B51" s="14" t="s">
        <v>30</v>
      </c>
      <c r="C51" s="74">
        <f>COUNTIFS(G38:G44,Sheet3!B4)</f>
        <v>0</v>
      </c>
    </row>
    <row r="54" spans="1:87" s="13" customFormat="1" ht="18.5" x14ac:dyDescent="0.45">
      <c r="A54" s="23">
        <v>3</v>
      </c>
      <c r="B54" s="12" t="s">
        <v>51</v>
      </c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8"/>
      <c r="BZ54" s="118"/>
      <c r="CA54" s="118"/>
      <c r="CB54" s="118"/>
      <c r="CC54" s="118"/>
      <c r="CD54" s="118"/>
      <c r="CE54" s="118"/>
      <c r="CF54" s="118"/>
      <c r="CG54" s="118"/>
      <c r="CH54" s="118"/>
      <c r="CI54" s="118"/>
    </row>
    <row r="56" spans="1:87" x14ac:dyDescent="0.35">
      <c r="B56" s="21" t="s">
        <v>61</v>
      </c>
    </row>
    <row r="57" spans="1:87" x14ac:dyDescent="0.35">
      <c r="B57" s="29" t="s">
        <v>91</v>
      </c>
    </row>
    <row r="58" spans="1:87" ht="15" thickBot="1" x14ac:dyDescent="0.4">
      <c r="B58" s="1" t="s">
        <v>31</v>
      </c>
      <c r="C58" s="17" t="s">
        <v>21</v>
      </c>
      <c r="D58" s="2" t="s">
        <v>32</v>
      </c>
      <c r="E58" s="2" t="str">
        <f>B39</f>
        <v>Partner 1  </v>
      </c>
      <c r="F58" s="2" t="str">
        <f>B40</f>
        <v>Partner 2 </v>
      </c>
      <c r="G58" s="2" t="str">
        <f>B41</f>
        <v>Partner 3 </v>
      </c>
      <c r="H58" s="2" t="str">
        <f>B42</f>
        <v>Partner 4</v>
      </c>
      <c r="I58" s="2" t="str">
        <f>B43</f>
        <v>Partner 5</v>
      </c>
      <c r="J58" s="2" t="str">
        <f>B44</f>
        <v>Partner 6</v>
      </c>
    </row>
    <row r="59" spans="1:87" ht="15" thickBot="1" x14ac:dyDescent="0.4">
      <c r="B59" s="3" t="s">
        <v>60</v>
      </c>
      <c r="C59" s="19">
        <f t="shared" ref="C59:C66" si="2">SUM(D59:J59)</f>
        <v>0</v>
      </c>
      <c r="D59" s="62"/>
      <c r="E59" s="62"/>
      <c r="F59" s="62"/>
      <c r="G59" s="62"/>
      <c r="H59" s="62"/>
      <c r="I59" s="62"/>
      <c r="J59" s="62"/>
    </row>
    <row r="60" spans="1:87" ht="15" thickBot="1" x14ac:dyDescent="0.4">
      <c r="B60" s="3" t="s">
        <v>57</v>
      </c>
      <c r="C60" s="19">
        <f t="shared" si="2"/>
        <v>0</v>
      </c>
      <c r="D60" s="62"/>
      <c r="E60" s="62"/>
      <c r="F60" s="62"/>
      <c r="G60" s="62"/>
      <c r="H60" s="62"/>
      <c r="I60" s="62"/>
      <c r="J60" s="62"/>
    </row>
    <row r="61" spans="1:87" ht="15" thickBot="1" x14ac:dyDescent="0.4">
      <c r="B61" s="3" t="s">
        <v>54</v>
      </c>
      <c r="C61" s="19">
        <f t="shared" si="2"/>
        <v>0</v>
      </c>
      <c r="D61" s="62"/>
      <c r="E61" s="62"/>
      <c r="F61" s="62"/>
      <c r="G61" s="62"/>
      <c r="H61" s="62"/>
      <c r="I61" s="62"/>
      <c r="J61" s="62"/>
    </row>
    <row r="62" spans="1:87" ht="15" thickBot="1" x14ac:dyDescent="0.4">
      <c r="B62" s="3" t="s">
        <v>58</v>
      </c>
      <c r="C62" s="19">
        <f t="shared" si="2"/>
        <v>0</v>
      </c>
      <c r="D62" s="62"/>
      <c r="E62" s="62"/>
      <c r="F62" s="62"/>
      <c r="G62" s="62"/>
      <c r="H62" s="62"/>
      <c r="I62" s="62"/>
      <c r="J62" s="62"/>
    </row>
    <row r="63" spans="1:87" ht="15" thickBot="1" x14ac:dyDescent="0.4">
      <c r="B63" s="3" t="s">
        <v>55</v>
      </c>
      <c r="C63" s="19">
        <f t="shared" si="2"/>
        <v>0</v>
      </c>
      <c r="D63" s="62"/>
      <c r="E63" s="62"/>
      <c r="F63" s="62"/>
      <c r="G63" s="62"/>
      <c r="H63" s="62"/>
      <c r="I63" s="62"/>
      <c r="J63" s="62"/>
    </row>
    <row r="64" spans="1:87" ht="15" thickBot="1" x14ac:dyDescent="0.4">
      <c r="B64" s="3" t="s">
        <v>56</v>
      </c>
      <c r="C64" s="19">
        <f t="shared" si="2"/>
        <v>0</v>
      </c>
      <c r="D64" s="62"/>
      <c r="E64" s="62"/>
      <c r="F64" s="62"/>
      <c r="G64" s="62"/>
      <c r="H64" s="62"/>
      <c r="I64" s="62"/>
      <c r="J64" s="62"/>
    </row>
    <row r="65" spans="2:10" ht="15" thickBot="1" x14ac:dyDescent="0.4">
      <c r="B65" s="3" t="s">
        <v>59</v>
      </c>
      <c r="C65" s="19">
        <f t="shared" si="2"/>
        <v>0</v>
      </c>
      <c r="D65" s="62"/>
      <c r="E65" s="62"/>
      <c r="F65" s="62"/>
      <c r="G65" s="62"/>
      <c r="H65" s="62"/>
      <c r="I65" s="62"/>
      <c r="J65" s="62"/>
    </row>
    <row r="66" spans="2:10" ht="15" thickBot="1" x14ac:dyDescent="0.4">
      <c r="B66" s="61" t="s">
        <v>65</v>
      </c>
      <c r="C66" s="19">
        <f t="shared" si="2"/>
        <v>0</v>
      </c>
      <c r="D66" s="62"/>
      <c r="E66" s="62"/>
      <c r="F66" s="62"/>
      <c r="G66" s="62"/>
      <c r="H66" s="62"/>
      <c r="I66" s="62"/>
      <c r="J66" s="62"/>
    </row>
    <row r="67" spans="2:10" x14ac:dyDescent="0.35">
      <c r="B67" s="4" t="s">
        <v>26</v>
      </c>
      <c r="C67" s="20">
        <f t="shared" ref="C67:J67" si="3">SUM(C59:C66)</f>
        <v>0</v>
      </c>
      <c r="D67" s="20">
        <f t="shared" si="3"/>
        <v>0</v>
      </c>
      <c r="E67" s="20">
        <f t="shared" si="3"/>
        <v>0</v>
      </c>
      <c r="F67" s="20">
        <f t="shared" si="3"/>
        <v>0</v>
      </c>
      <c r="G67" s="20">
        <f t="shared" si="3"/>
        <v>0</v>
      </c>
      <c r="H67" s="20">
        <f t="shared" si="3"/>
        <v>0</v>
      </c>
      <c r="I67" s="20">
        <f t="shared" si="3"/>
        <v>0</v>
      </c>
      <c r="J67" s="20">
        <f t="shared" si="3"/>
        <v>0</v>
      </c>
    </row>
    <row r="68" spans="2:10" x14ac:dyDescent="0.35">
      <c r="C68" s="29" t="str">
        <f>IF(C67=C23,"","The overal total direct budget (without NPAC) does not fit with section 1 - cell C20, please revise")</f>
        <v/>
      </c>
    </row>
    <row r="69" spans="2:10" x14ac:dyDescent="0.35">
      <c r="B69" t="s">
        <v>46</v>
      </c>
    </row>
    <row r="70" spans="2:10" ht="42" customHeight="1" x14ac:dyDescent="0.35">
      <c r="B70" s="94"/>
      <c r="C70" s="94"/>
      <c r="D70" s="94"/>
      <c r="E70" s="94"/>
    </row>
    <row r="72" spans="2:10" x14ac:dyDescent="0.35">
      <c r="B72" s="21" t="s">
        <v>47</v>
      </c>
    </row>
    <row r="73" spans="2:10" ht="65.5" thickBot="1" x14ac:dyDescent="0.4">
      <c r="B73" s="1" t="s">
        <v>104</v>
      </c>
      <c r="C73" s="17" t="s">
        <v>87</v>
      </c>
      <c r="D73" s="17" t="s">
        <v>48</v>
      </c>
      <c r="E73" s="17" t="s">
        <v>62</v>
      </c>
      <c r="F73" s="17" t="s">
        <v>63</v>
      </c>
    </row>
    <row r="74" spans="2:10" ht="15" thickBot="1" x14ac:dyDescent="0.4">
      <c r="B74" s="3" t="str">
        <f t="shared" ref="B74:B81" si="4">B59</f>
        <v>Food Security</v>
      </c>
      <c r="C74" s="63"/>
      <c r="D74" s="24">
        <f t="shared" ref="D74:D81" si="5">1-C74</f>
        <v>1</v>
      </c>
      <c r="E74" s="25">
        <f t="shared" ref="E74:E81" si="6">C74*C59</f>
        <v>0</v>
      </c>
      <c r="F74" s="25">
        <f t="shared" ref="F74:F81" si="7">D74*C59</f>
        <v>0</v>
      </c>
    </row>
    <row r="75" spans="2:10" ht="15" thickBot="1" x14ac:dyDescent="0.4">
      <c r="B75" s="3" t="str">
        <f t="shared" si="4"/>
        <v>Resilience</v>
      </c>
      <c r="C75" s="63"/>
      <c r="D75" s="24">
        <f t="shared" si="5"/>
        <v>1</v>
      </c>
      <c r="E75" s="25">
        <f t="shared" si="6"/>
        <v>0</v>
      </c>
      <c r="F75" s="25">
        <f t="shared" si="7"/>
        <v>0</v>
      </c>
    </row>
    <row r="76" spans="2:10" ht="15" thickBot="1" x14ac:dyDescent="0.4">
      <c r="B76" s="3" t="str">
        <f t="shared" si="4"/>
        <v>Health</v>
      </c>
      <c r="C76" s="63"/>
      <c r="D76" s="24">
        <f t="shared" si="5"/>
        <v>1</v>
      </c>
      <c r="E76" s="25">
        <f t="shared" si="6"/>
        <v>0</v>
      </c>
      <c r="F76" s="25">
        <f t="shared" si="7"/>
        <v>0</v>
      </c>
    </row>
    <row r="77" spans="2:10" ht="15" thickBot="1" x14ac:dyDescent="0.4">
      <c r="B77" s="3" t="str">
        <f t="shared" si="4"/>
        <v>WASH</v>
      </c>
      <c r="C77" s="63"/>
      <c r="D77" s="24">
        <f t="shared" si="5"/>
        <v>1</v>
      </c>
      <c r="E77" s="25">
        <f t="shared" si="6"/>
        <v>0</v>
      </c>
      <c r="F77" s="25">
        <f t="shared" si="7"/>
        <v>0</v>
      </c>
    </row>
    <row r="78" spans="2:10" ht="15" thickBot="1" x14ac:dyDescent="0.4">
      <c r="B78" s="3" t="str">
        <f t="shared" si="4"/>
        <v>Nutrition</v>
      </c>
      <c r="C78" s="63"/>
      <c r="D78" s="24">
        <f t="shared" si="5"/>
        <v>1</v>
      </c>
      <c r="E78" s="25">
        <f t="shared" si="6"/>
        <v>0</v>
      </c>
      <c r="F78" s="25">
        <f t="shared" si="7"/>
        <v>0</v>
      </c>
    </row>
    <row r="79" spans="2:10" ht="15" thickBot="1" x14ac:dyDescent="0.4">
      <c r="B79" s="3" t="str">
        <f t="shared" si="4"/>
        <v>Shelter</v>
      </c>
      <c r="C79" s="63"/>
      <c r="D79" s="24">
        <f t="shared" si="5"/>
        <v>1</v>
      </c>
      <c r="E79" s="25">
        <f t="shared" si="6"/>
        <v>0</v>
      </c>
      <c r="F79" s="25">
        <f t="shared" si="7"/>
        <v>0</v>
      </c>
    </row>
    <row r="80" spans="2:10" ht="15" thickBot="1" x14ac:dyDescent="0.4">
      <c r="B80" s="3" t="str">
        <f t="shared" si="4"/>
        <v>Protection</v>
      </c>
      <c r="C80" s="63"/>
      <c r="D80" s="24">
        <f t="shared" si="5"/>
        <v>1</v>
      </c>
      <c r="E80" s="25">
        <f t="shared" si="6"/>
        <v>0</v>
      </c>
      <c r="F80" s="25">
        <f t="shared" si="7"/>
        <v>0</v>
      </c>
    </row>
    <row r="81" spans="2:6" ht="15" thickBot="1" x14ac:dyDescent="0.4">
      <c r="B81" s="3" t="str">
        <f t="shared" si="4"/>
        <v>Other - please specify</v>
      </c>
      <c r="C81" s="63"/>
      <c r="D81" s="24">
        <f t="shared" si="5"/>
        <v>1</v>
      </c>
      <c r="E81" s="25">
        <f t="shared" si="6"/>
        <v>0</v>
      </c>
      <c r="F81" s="25">
        <f t="shared" si="7"/>
        <v>0</v>
      </c>
    </row>
    <row r="82" spans="2:6" x14ac:dyDescent="0.35">
      <c r="B82" s="4" t="s">
        <v>26</v>
      </c>
      <c r="C82" s="26" t="str">
        <f>IFERROR(E82/C67,"")</f>
        <v/>
      </c>
      <c r="D82" s="26">
        <f>IFERROR(1-C82,1)</f>
        <v>1</v>
      </c>
      <c r="E82" s="20">
        <f>SUM(E74:E81)</f>
        <v>0</v>
      </c>
      <c r="F82" s="20">
        <f>SUM(F74:F81)</f>
        <v>0</v>
      </c>
    </row>
    <row r="84" spans="2:6" x14ac:dyDescent="0.35">
      <c r="B84" t="s">
        <v>46</v>
      </c>
    </row>
    <row r="85" spans="2:6" ht="42" customHeight="1" x14ac:dyDescent="0.35">
      <c r="B85" s="94"/>
      <c r="C85" s="94"/>
      <c r="D85" s="94"/>
      <c r="E85" s="94"/>
    </row>
    <row r="88" spans="2:6" x14ac:dyDescent="0.35">
      <c r="B88" t="s">
        <v>27</v>
      </c>
    </row>
    <row r="89" spans="2:6" x14ac:dyDescent="0.35">
      <c r="B89" s="6" t="s">
        <v>40</v>
      </c>
      <c r="C89" s="6" t="s">
        <v>43</v>
      </c>
      <c r="D89" s="6" t="s">
        <v>44</v>
      </c>
    </row>
    <row r="90" spans="2:6" x14ac:dyDescent="0.35">
      <c r="B90" s="18" t="str">
        <f>B74</f>
        <v>Food Security</v>
      </c>
      <c r="C90" s="64">
        <f>IFERROR(C59/$C$67,0)</f>
        <v>0</v>
      </c>
      <c r="D90" s="65">
        <f>C59</f>
        <v>0</v>
      </c>
    </row>
    <row r="91" spans="2:6" x14ac:dyDescent="0.35">
      <c r="B91" s="18" t="str">
        <f t="shared" ref="B91:B96" si="8">B75</f>
        <v>Resilience</v>
      </c>
      <c r="C91" s="64">
        <f>IFERROR(C60/$C$67,0)</f>
        <v>0</v>
      </c>
      <c r="D91" s="65">
        <f t="shared" ref="D91:D97" si="9">C60</f>
        <v>0</v>
      </c>
    </row>
    <row r="92" spans="2:6" x14ac:dyDescent="0.35">
      <c r="B92" s="18" t="str">
        <f t="shared" si="8"/>
        <v>Health</v>
      </c>
      <c r="C92" s="64">
        <f>IFERROR(C61/$C$67,0)</f>
        <v>0</v>
      </c>
      <c r="D92" s="65">
        <f t="shared" si="9"/>
        <v>0</v>
      </c>
    </row>
    <row r="93" spans="2:6" x14ac:dyDescent="0.35">
      <c r="B93" s="18" t="str">
        <f t="shared" si="8"/>
        <v>WASH</v>
      </c>
      <c r="C93" s="64">
        <f>IFERROR(C62/$C$67,0)</f>
        <v>0</v>
      </c>
      <c r="D93" s="65">
        <f t="shared" si="9"/>
        <v>0</v>
      </c>
    </row>
    <row r="94" spans="2:6" x14ac:dyDescent="0.35">
      <c r="B94" s="18" t="str">
        <f t="shared" si="8"/>
        <v>Nutrition</v>
      </c>
      <c r="C94" s="64">
        <f>IFERROR(C63/$C$67,0)</f>
        <v>0</v>
      </c>
      <c r="D94" s="65">
        <f t="shared" si="9"/>
        <v>0</v>
      </c>
    </row>
    <row r="95" spans="2:6" x14ac:dyDescent="0.35">
      <c r="B95" s="18" t="str">
        <f t="shared" si="8"/>
        <v>Shelter</v>
      </c>
      <c r="C95" s="64">
        <f t="shared" ref="C95:C97" si="10">IFERROR(C64/$C$67,0)</f>
        <v>0</v>
      </c>
      <c r="D95" s="65">
        <f t="shared" si="9"/>
        <v>0</v>
      </c>
    </row>
    <row r="96" spans="2:6" x14ac:dyDescent="0.35">
      <c r="B96" s="18" t="str">
        <f t="shared" si="8"/>
        <v>Protection</v>
      </c>
      <c r="C96" s="64">
        <f t="shared" si="10"/>
        <v>0</v>
      </c>
      <c r="D96" s="65">
        <f t="shared" si="9"/>
        <v>0</v>
      </c>
    </row>
    <row r="97" spans="2:4" x14ac:dyDescent="0.35">
      <c r="B97" s="18" t="str">
        <f>B81</f>
        <v>Other - please specify</v>
      </c>
      <c r="C97" s="64">
        <f t="shared" si="10"/>
        <v>0</v>
      </c>
      <c r="D97" s="65">
        <f t="shared" si="9"/>
        <v>0</v>
      </c>
    </row>
  </sheetData>
  <sheetProtection algorithmName="SHA-512" hashValue="sHmuqllR1Ht2K7U9Gy37hZybAGNDmn9QcsxFdgeHG9Vzk9LeNeDB5rWopY1D65Tz8xg+Vay4x+fxzKzxos9D1w==" saltValue="ZM5emNwLRsHOw0rruGs9GQ==" spinCount="100000" sheet="1" objects="1" scenarios="1"/>
  <mergeCells count="19">
    <mergeCell ref="F19:K19"/>
    <mergeCell ref="F14:K14"/>
    <mergeCell ref="F15:K15"/>
    <mergeCell ref="F16:K16"/>
    <mergeCell ref="F17:K17"/>
    <mergeCell ref="F18:K18"/>
    <mergeCell ref="F20:K20"/>
    <mergeCell ref="F21:K21"/>
    <mergeCell ref="F22:K22"/>
    <mergeCell ref="F25:K25"/>
    <mergeCell ref="B85:E85"/>
    <mergeCell ref="B70:E70"/>
    <mergeCell ref="I38:N38"/>
    <mergeCell ref="I39:N39"/>
    <mergeCell ref="I40:N40"/>
    <mergeCell ref="I41:N41"/>
    <mergeCell ref="I42:N42"/>
    <mergeCell ref="I43:N43"/>
    <mergeCell ref="I44:N44"/>
  </mergeCells>
  <conditionalFormatting sqref="D24">
    <cfRule type="cellIs" dxfId="1" priority="1" operator="greaterThan">
      <formula>0.07</formula>
    </cfRule>
  </conditionalFormatting>
  <dataValidations count="2">
    <dataValidation type="decimal" errorStyle="warning" allowBlank="1" showInputMessage="1" showErrorMessage="1" error="Only numbers allowed" sqref="C14 C16:C22 C24 D59:J66 E38:F44" xr:uid="{5951C1A1-601B-468E-A85D-A7C6F557289A}">
      <formula1>0</formula1>
      <formula2>5000000</formula2>
    </dataValidation>
    <dataValidation type="decimal" errorStyle="warning" allowBlank="1" showInputMessage="1" showErrorMessage="1" error="Input percentage value (number) between 0 and 100" sqref="C74:C81" xr:uid="{7EFB1244-FEF2-4B1A-80DD-516FE1180448}">
      <formula1>0</formula1>
      <formula2>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17C8D5-5AE8-4B42-BF17-BD22C4F9C56F}">
          <x14:formula1>
            <xm:f>Sheet3!$B$3:$B$4</xm:f>
          </x14:formula1>
          <xm:sqref>G38:G44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DEDD3-6CBD-4322-A65D-B278BDE9038A}">
  <dimension ref="B3:E9"/>
  <sheetViews>
    <sheetView workbookViewId="0">
      <selection activeCell="G10" sqref="G10"/>
    </sheetView>
  </sheetViews>
  <sheetFormatPr defaultRowHeight="14.5" x14ac:dyDescent="0.35"/>
  <cols>
    <col min="5" max="5" width="12.7265625" customWidth="1"/>
  </cols>
  <sheetData>
    <row r="3" spans="2:5" x14ac:dyDescent="0.35">
      <c r="B3" t="s">
        <v>49</v>
      </c>
      <c r="E3" t="s">
        <v>60</v>
      </c>
    </row>
    <row r="4" spans="2:5" x14ac:dyDescent="0.35">
      <c r="B4" t="s">
        <v>50</v>
      </c>
      <c r="E4" t="s">
        <v>57</v>
      </c>
    </row>
    <row r="5" spans="2:5" x14ac:dyDescent="0.35">
      <c r="E5" t="s">
        <v>54</v>
      </c>
    </row>
    <row r="6" spans="2:5" x14ac:dyDescent="0.35">
      <c r="E6" t="s">
        <v>58</v>
      </c>
    </row>
    <row r="7" spans="2:5" x14ac:dyDescent="0.35">
      <c r="E7" t="s">
        <v>55</v>
      </c>
    </row>
    <row r="8" spans="2:5" x14ac:dyDescent="0.35">
      <c r="E8" t="s">
        <v>56</v>
      </c>
    </row>
    <row r="9" spans="2:5" x14ac:dyDescent="0.35">
      <c r="E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FC9E7-2251-47C3-96D3-1EE4FF7CDA68}">
  <sheetPr>
    <pageSetUpPr fitToPage="1"/>
  </sheetPr>
  <dimension ref="A1:X85"/>
  <sheetViews>
    <sheetView showGridLines="0" topLeftCell="A26" zoomScaleNormal="100" workbookViewId="0">
      <selection activeCell="B79" sqref="B79"/>
    </sheetView>
  </sheetViews>
  <sheetFormatPr defaultRowHeight="14.5" x14ac:dyDescent="0.35"/>
  <cols>
    <col min="1" max="1" width="4.54296875" customWidth="1"/>
    <col min="2" max="2" width="27" customWidth="1"/>
    <col min="3" max="3" width="21.1796875" customWidth="1"/>
    <col min="4" max="4" width="14.54296875" customWidth="1"/>
    <col min="5" max="5" width="14.453125" customWidth="1"/>
    <col min="6" max="6" width="58.90625" customWidth="1"/>
    <col min="7" max="7" width="11.6328125" customWidth="1"/>
    <col min="8" max="8" width="9.08984375" customWidth="1"/>
    <col min="9" max="24" width="0" hidden="1" customWidth="1"/>
  </cols>
  <sheetData>
    <row r="1" spans="1:24" x14ac:dyDescent="0.35">
      <c r="B1" t="s">
        <v>79</v>
      </c>
    </row>
    <row r="2" spans="1:24" s="117" customFormat="1" ht="32.5" customHeight="1" x14ac:dyDescent="0.5">
      <c r="A2" s="30"/>
      <c r="B2" s="99" t="str">
        <f>CONCATENATE("Concept note budget submission - ",'PLEASE FILL IN'!C38," - SAHEL call for proposals April 2025")</f>
        <v>Concept note budget submission -  - SAHEL call for proposals April 2025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4" spans="1:24" x14ac:dyDescent="0.35">
      <c r="B4" s="39" t="s">
        <v>32</v>
      </c>
      <c r="C4" s="81">
        <f>'PLEASE FILL IN'!C38</f>
        <v>0</v>
      </c>
      <c r="E4" s="39" t="s">
        <v>89</v>
      </c>
      <c r="F4" s="82" t="str" cm="1">
        <f t="array" ref="F4">_xlfn.TEXTJOIN(", ",TRUE,_xlfn._xlws.FILTER('PLEASE FILL IN'!C39:C44,'PLEASE FILL IN'!G39:G44=Sheet3!B3,""))</f>
        <v/>
      </c>
    </row>
    <row r="5" spans="1:24" x14ac:dyDescent="0.35">
      <c r="B5" s="39" t="s">
        <v>67</v>
      </c>
      <c r="C5" s="81">
        <f>COUNT('PLEASE FILL IN'!E39:E44)</f>
        <v>0</v>
      </c>
      <c r="E5" s="39" t="s">
        <v>90</v>
      </c>
      <c r="F5" s="82" t="str" cm="1">
        <f t="array" ref="F5">_xlfn.TEXTJOIN(", ",TRUE,_xlfn._xlws.FILTER('PLEASE FILL IN'!C39:C44,'PLEASE FILL IN'!G39:G44=Sheet3!B4,""))</f>
        <v/>
      </c>
    </row>
    <row r="7" spans="1:24" x14ac:dyDescent="0.35">
      <c r="B7" s="33"/>
      <c r="C7" s="33" t="s">
        <v>70</v>
      </c>
      <c r="D7" s="33" t="s">
        <v>42</v>
      </c>
      <c r="E7" s="33" t="s">
        <v>71</v>
      </c>
      <c r="Q7" s="31" t="s">
        <v>73</v>
      </c>
    </row>
    <row r="8" spans="1:24" x14ac:dyDescent="0.35">
      <c r="B8" s="33" t="s">
        <v>69</v>
      </c>
      <c r="C8" s="83">
        <f>COUNTIF('PLEASE FILL IN'!G38:G44,Sheet3!B3)</f>
        <v>0</v>
      </c>
      <c r="D8" s="83">
        <f>SUMIF('PLEASE FILL IN'!G38:G44,Sheet3!B3,'PLEASE FILL IN'!D38:D44)</f>
        <v>0</v>
      </c>
      <c r="E8" s="84" t="str">
        <f>IFERROR(D8/D10,"-")</f>
        <v>-</v>
      </c>
      <c r="Q8" t="s">
        <v>74</v>
      </c>
    </row>
    <row r="9" spans="1:24" x14ac:dyDescent="0.35">
      <c r="B9" s="33" t="s">
        <v>68</v>
      </c>
      <c r="C9" s="83">
        <f>'PLEASE FILL IN'!C51</f>
        <v>0</v>
      </c>
      <c r="D9" s="83">
        <f>SUMIF('PLEASE FILL IN'!G38:G44,Sheet3!B4,'PLEASE FILL IN'!D38:D44)</f>
        <v>0</v>
      </c>
      <c r="E9" s="85" t="str">
        <f>IFERROR(D9/D10,"-")</f>
        <v>-</v>
      </c>
      <c r="Q9" s="31" t="s">
        <v>80</v>
      </c>
    </row>
    <row r="10" spans="1:24" x14ac:dyDescent="0.35">
      <c r="B10" s="33" t="s">
        <v>72</v>
      </c>
      <c r="C10" s="83">
        <f>C9+C8</f>
        <v>0</v>
      </c>
      <c r="D10" s="83">
        <f>D9+D8</f>
        <v>0</v>
      </c>
      <c r="E10" s="86"/>
      <c r="Q10" t="s">
        <v>81</v>
      </c>
    </row>
    <row r="11" spans="1:24" x14ac:dyDescent="0.35">
      <c r="Q11" s="31" t="s">
        <v>82</v>
      </c>
    </row>
    <row r="12" spans="1:24" x14ac:dyDescent="0.35">
      <c r="Q12" t="s">
        <v>83</v>
      </c>
    </row>
    <row r="13" spans="1:24" ht="15" thickBot="1" x14ac:dyDescent="0.4">
      <c r="B13" s="1" t="s">
        <v>0</v>
      </c>
      <c r="C13" s="11" t="s">
        <v>1</v>
      </c>
      <c r="D13" s="11" t="s">
        <v>12</v>
      </c>
      <c r="F13" t="s">
        <v>17</v>
      </c>
      <c r="Q13" s="31" t="s">
        <v>84</v>
      </c>
    </row>
    <row r="14" spans="1:24" ht="15" thickBot="1" x14ac:dyDescent="0.4">
      <c r="B14" s="34" t="s">
        <v>2</v>
      </c>
      <c r="C14" s="87">
        <f>'PLEASE FILL IN'!C14</f>
        <v>0</v>
      </c>
      <c r="D14" s="88" t="str">
        <f>'PLEASE FILL IN'!D14</f>
        <v/>
      </c>
      <c r="F14" s="15" t="s">
        <v>35</v>
      </c>
      <c r="G14" s="69" t="str">
        <f>'PLEASE FILL IN'!C29</f>
        <v/>
      </c>
      <c r="Q14" t="s">
        <v>85</v>
      </c>
    </row>
    <row r="15" spans="1:24" ht="15" thickBot="1" x14ac:dyDescent="0.4">
      <c r="B15" s="38" t="s">
        <v>4</v>
      </c>
      <c r="C15" s="89">
        <f>'PLEASE FILL IN'!C15</f>
        <v>0</v>
      </c>
      <c r="D15" s="90" t="str">
        <f>'PLEASE FILL IN'!D15</f>
        <v/>
      </c>
      <c r="F15" s="16" t="s">
        <v>98</v>
      </c>
      <c r="G15" s="69">
        <f>'PLEASE FILL IN'!C30</f>
        <v>0</v>
      </c>
      <c r="Q15" s="31" t="s">
        <v>86</v>
      </c>
    </row>
    <row r="16" spans="1:24" ht="15" thickBot="1" x14ac:dyDescent="0.4">
      <c r="B16" s="35" t="s">
        <v>15</v>
      </c>
      <c r="C16" s="87">
        <f>'PLEASE FILL IN'!C16</f>
        <v>0</v>
      </c>
      <c r="D16" s="88" t="str">
        <f>'PLEASE FILL IN'!D16</f>
        <v/>
      </c>
      <c r="F16" s="16" t="s">
        <v>97</v>
      </c>
      <c r="G16" s="69">
        <f>'PLEASE FILL IN'!C31</f>
        <v>0</v>
      </c>
    </row>
    <row r="17" spans="2:5" ht="15" thickBot="1" x14ac:dyDescent="0.4">
      <c r="B17" s="35" t="s">
        <v>16</v>
      </c>
      <c r="C17" s="87">
        <f>'PLEASE FILL IN'!C17</f>
        <v>0</v>
      </c>
      <c r="D17" s="88" t="str">
        <f>'PLEASE FILL IN'!D17</f>
        <v/>
      </c>
    </row>
    <row r="18" spans="2:5" ht="15" thickBot="1" x14ac:dyDescent="0.4">
      <c r="B18" s="34" t="s">
        <v>5</v>
      </c>
      <c r="C18" s="87">
        <f>'PLEASE FILL IN'!C18</f>
        <v>0</v>
      </c>
      <c r="D18" s="88" t="str">
        <f>'PLEASE FILL IN'!D18</f>
        <v/>
      </c>
    </row>
    <row r="19" spans="2:5" ht="15" thickBot="1" x14ac:dyDescent="0.4">
      <c r="B19" s="34" t="s">
        <v>6</v>
      </c>
      <c r="C19" s="87">
        <f>'PLEASE FILL IN'!C19</f>
        <v>0</v>
      </c>
      <c r="D19" s="88" t="str">
        <f>'PLEASE FILL IN'!D19</f>
        <v/>
      </c>
    </row>
    <row r="20" spans="2:5" ht="15" thickBot="1" x14ac:dyDescent="0.4">
      <c r="B20" s="34" t="s">
        <v>7</v>
      </c>
      <c r="C20" s="87">
        <f>'PLEASE FILL IN'!C20</f>
        <v>0</v>
      </c>
      <c r="D20" s="88" t="str">
        <f>'PLEASE FILL IN'!D20</f>
        <v/>
      </c>
    </row>
    <row r="21" spans="2:5" ht="15" thickBot="1" x14ac:dyDescent="0.4">
      <c r="B21" s="34" t="s">
        <v>8</v>
      </c>
      <c r="C21" s="87">
        <f>'PLEASE FILL IN'!C21</f>
        <v>0</v>
      </c>
      <c r="D21" s="88" t="str">
        <f>'PLEASE FILL IN'!D21</f>
        <v/>
      </c>
    </row>
    <row r="22" spans="2:5" ht="15" thickBot="1" x14ac:dyDescent="0.4">
      <c r="B22" s="34" t="s">
        <v>9</v>
      </c>
      <c r="C22" s="87">
        <f>'PLEASE FILL IN'!C22</f>
        <v>0</v>
      </c>
      <c r="D22" s="88" t="str">
        <f>'PLEASE FILL IN'!D22</f>
        <v/>
      </c>
    </row>
    <row r="23" spans="2:5" ht="15" thickBot="1" x14ac:dyDescent="0.4">
      <c r="B23" s="37" t="s">
        <v>88</v>
      </c>
      <c r="C23" s="91">
        <f>'PLEASE FILL IN'!C23</f>
        <v>0</v>
      </c>
      <c r="D23" s="92" t="str">
        <f>'PLEASE FILL IN'!D23</f>
        <v/>
      </c>
    </row>
    <row r="24" spans="2:5" ht="15" thickBot="1" x14ac:dyDescent="0.4">
      <c r="B24" s="34" t="s">
        <v>10</v>
      </c>
      <c r="C24" s="87">
        <f>'PLEASE FILL IN'!C24</f>
        <v>0</v>
      </c>
      <c r="D24" s="88" t="str">
        <f>'PLEASE FILL IN'!D24</f>
        <v>0</v>
      </c>
    </row>
    <row r="25" spans="2:5" x14ac:dyDescent="0.35">
      <c r="B25" s="36" t="s">
        <v>11</v>
      </c>
      <c r="C25" s="93">
        <f>'PLEASE FILL IN'!C25</f>
        <v>0</v>
      </c>
      <c r="D25" s="93">
        <f>'PLEASE FILL IN'!D25</f>
        <v>0</v>
      </c>
    </row>
    <row r="28" spans="2:5" ht="24.5" thickBot="1" x14ac:dyDescent="0.4">
      <c r="B28" s="40" t="s">
        <v>92</v>
      </c>
      <c r="C28" s="40" t="s">
        <v>95</v>
      </c>
      <c r="D28" s="41" t="s">
        <v>93</v>
      </c>
      <c r="E28" s="42" t="s">
        <v>94</v>
      </c>
    </row>
    <row r="29" spans="2:5" ht="15" thickBot="1" x14ac:dyDescent="0.4">
      <c r="B29" s="43" t="s">
        <v>22</v>
      </c>
      <c r="C29" s="100">
        <f>'PLEASE FILL IN'!C38</f>
        <v>0</v>
      </c>
      <c r="D29" s="101">
        <f>'PLEASE FILL IN'!D38</f>
        <v>0</v>
      </c>
      <c r="E29" s="102">
        <f>'PLEASE FILL IN'!G38</f>
        <v>0</v>
      </c>
    </row>
    <row r="30" spans="2:5" ht="15" thickBot="1" x14ac:dyDescent="0.4">
      <c r="B30" s="43" t="s">
        <v>23</v>
      </c>
      <c r="C30" s="100">
        <f>'PLEASE FILL IN'!C39</f>
        <v>0</v>
      </c>
      <c r="D30" s="101">
        <f>'PLEASE FILL IN'!D39</f>
        <v>0</v>
      </c>
      <c r="E30" s="102">
        <f>'PLEASE FILL IN'!G39</f>
        <v>0</v>
      </c>
    </row>
    <row r="31" spans="2:5" ht="15" thickBot="1" x14ac:dyDescent="0.4">
      <c r="B31" s="43" t="s">
        <v>24</v>
      </c>
      <c r="C31" s="100">
        <f>'PLEASE FILL IN'!C40</f>
        <v>0</v>
      </c>
      <c r="D31" s="101">
        <f>'PLEASE FILL IN'!D40</f>
        <v>0</v>
      </c>
      <c r="E31" s="102">
        <f>'PLEASE FILL IN'!G40</f>
        <v>0</v>
      </c>
    </row>
    <row r="32" spans="2:5" ht="15" thickBot="1" x14ac:dyDescent="0.4">
      <c r="B32" s="43" t="s">
        <v>25</v>
      </c>
      <c r="C32" s="100">
        <f>'PLEASE FILL IN'!C41</f>
        <v>0</v>
      </c>
      <c r="D32" s="101">
        <f>'PLEASE FILL IN'!D41</f>
        <v>0</v>
      </c>
      <c r="E32" s="102">
        <f>'PLEASE FILL IN'!G41</f>
        <v>0</v>
      </c>
    </row>
    <row r="33" spans="2:7" ht="15" thickBot="1" x14ac:dyDescent="0.4">
      <c r="B33" s="43" t="s">
        <v>33</v>
      </c>
      <c r="C33" s="100">
        <f>'PLEASE FILL IN'!C42</f>
        <v>0</v>
      </c>
      <c r="D33" s="101">
        <f>'PLEASE FILL IN'!D42</f>
        <v>0</v>
      </c>
      <c r="E33" s="102">
        <f>'PLEASE FILL IN'!G42</f>
        <v>0</v>
      </c>
    </row>
    <row r="34" spans="2:7" ht="15" thickBot="1" x14ac:dyDescent="0.4">
      <c r="B34" s="43" t="s">
        <v>38</v>
      </c>
      <c r="C34" s="100">
        <f>'PLEASE FILL IN'!C43</f>
        <v>0</v>
      </c>
      <c r="D34" s="101">
        <f>'PLEASE FILL IN'!D43</f>
        <v>0</v>
      </c>
      <c r="E34" s="102">
        <f>'PLEASE FILL IN'!G43</f>
        <v>0</v>
      </c>
    </row>
    <row r="35" spans="2:7" ht="15" thickBot="1" x14ac:dyDescent="0.4">
      <c r="B35" s="43" t="s">
        <v>39</v>
      </c>
      <c r="C35" s="100">
        <f>'PLEASE FILL IN'!C44</f>
        <v>0</v>
      </c>
      <c r="D35" s="101">
        <f>'PLEASE FILL IN'!D44</f>
        <v>0</v>
      </c>
      <c r="E35" s="102">
        <f>'PLEASE FILL IN'!G44</f>
        <v>0</v>
      </c>
    </row>
    <row r="36" spans="2:7" x14ac:dyDescent="0.35">
      <c r="B36" s="44" t="s">
        <v>26</v>
      </c>
      <c r="C36" s="103"/>
      <c r="D36" s="104">
        <f>'PLEASE FILL IN'!D45</f>
        <v>0</v>
      </c>
      <c r="E36" s="103" t="s">
        <v>3</v>
      </c>
    </row>
    <row r="38" spans="2:7" x14ac:dyDescent="0.35">
      <c r="B38" s="45" t="s">
        <v>27</v>
      </c>
      <c r="C38" s="31"/>
    </row>
    <row r="39" spans="2:7" x14ac:dyDescent="0.35">
      <c r="B39" s="15" t="s">
        <v>28</v>
      </c>
      <c r="C39" s="80" t="str">
        <f>IFERROR(D28/D35,"")</f>
        <v/>
      </c>
      <c r="F39" s="14" t="s">
        <v>96</v>
      </c>
      <c r="G39" s="81" t="str">
        <f>IFERROR(AVERAGE(('PLEASE FILL IN'!F39+'PLEASE FILL IN'!F40+'PLEASE FILL IN'!F41+'PLEASE FILL IN'!F42+'PLEASE FILL IN'!F43+'PLEASE FILL IN'!F44)/('PLEASE FILL IN'!E39+'PLEASE FILL IN'!E40+'PLEASE FILL IN'!E41+'PLEASE FILL IN'!E42+'PLEASE FILL IN'!E43+'PLEASE FILL IN'!E44)),"")</f>
        <v/>
      </c>
    </row>
    <row r="40" spans="2:7" x14ac:dyDescent="0.35">
      <c r="B40" s="15" t="s">
        <v>29</v>
      </c>
      <c r="C40" s="80">
        <f>IFERROR(SUMIFS(D28:D34,G28:G34,Sheet3!#REF!),"")</f>
        <v>0</v>
      </c>
    </row>
    <row r="41" spans="2:7" x14ac:dyDescent="0.35">
      <c r="B41" s="15" t="s">
        <v>30</v>
      </c>
      <c r="C41" s="69">
        <f>COUNTIFS(G28:G34,Sheet3!#REF!)</f>
        <v>0</v>
      </c>
    </row>
    <row r="42" spans="2:7" ht="15" thickBot="1" x14ac:dyDescent="0.4"/>
    <row r="43" spans="2:7" ht="15" thickBot="1" x14ac:dyDescent="0.4">
      <c r="B43" s="47" t="s">
        <v>40</v>
      </c>
      <c r="C43" s="48" t="s">
        <v>106</v>
      </c>
      <c r="D43" s="49" t="s">
        <v>44</v>
      </c>
    </row>
    <row r="44" spans="2:7" x14ac:dyDescent="0.35">
      <c r="B44" s="55" t="str">
        <f>'PLEASE FILL IN'!B90</f>
        <v>Food Security</v>
      </c>
      <c r="C44" s="78">
        <f>'PLEASE FILL IN'!C90</f>
        <v>0</v>
      </c>
      <c r="D44" s="79">
        <f>'PLEASE FILL IN'!D90</f>
        <v>0</v>
      </c>
    </row>
    <row r="45" spans="2:7" x14ac:dyDescent="0.35">
      <c r="B45" s="55" t="str">
        <f>'PLEASE FILL IN'!B91</f>
        <v>Resilience</v>
      </c>
      <c r="C45" s="78">
        <f>'PLEASE FILL IN'!C91</f>
        <v>0</v>
      </c>
      <c r="D45" s="79">
        <f>'PLEASE FILL IN'!D91</f>
        <v>0</v>
      </c>
    </row>
    <row r="46" spans="2:7" x14ac:dyDescent="0.35">
      <c r="B46" s="55" t="str">
        <f>'PLEASE FILL IN'!B92</f>
        <v>Health</v>
      </c>
      <c r="C46" s="78">
        <f>'PLEASE FILL IN'!C92</f>
        <v>0</v>
      </c>
      <c r="D46" s="79">
        <f>'PLEASE FILL IN'!D92</f>
        <v>0</v>
      </c>
    </row>
    <row r="47" spans="2:7" x14ac:dyDescent="0.35">
      <c r="B47" s="55" t="str">
        <f>'PLEASE FILL IN'!B93</f>
        <v>WASH</v>
      </c>
      <c r="C47" s="78">
        <f>'PLEASE FILL IN'!C93</f>
        <v>0</v>
      </c>
      <c r="D47" s="79">
        <f>'PLEASE FILL IN'!D93</f>
        <v>0</v>
      </c>
    </row>
    <row r="48" spans="2:7" x14ac:dyDescent="0.35">
      <c r="B48" s="55" t="str">
        <f>'PLEASE FILL IN'!B94</f>
        <v>Nutrition</v>
      </c>
      <c r="C48" s="78">
        <f>'PLEASE FILL IN'!C94</f>
        <v>0</v>
      </c>
      <c r="D48" s="79">
        <f>'PLEASE FILL IN'!D94</f>
        <v>0</v>
      </c>
    </row>
    <row r="49" spans="2:8" x14ac:dyDescent="0.35">
      <c r="B49" s="55" t="str">
        <f>'PLEASE FILL IN'!B95</f>
        <v>Shelter</v>
      </c>
      <c r="C49" s="78">
        <f>'PLEASE FILL IN'!C95</f>
        <v>0</v>
      </c>
      <c r="D49" s="79">
        <f>'PLEASE FILL IN'!D95</f>
        <v>0</v>
      </c>
    </row>
    <row r="50" spans="2:8" x14ac:dyDescent="0.35">
      <c r="B50" s="55" t="str">
        <f>'PLEASE FILL IN'!B96</f>
        <v>Protection</v>
      </c>
      <c r="C50" s="78">
        <f>'PLEASE FILL IN'!C96</f>
        <v>0</v>
      </c>
      <c r="D50" s="79">
        <f>'PLEASE FILL IN'!D96</f>
        <v>0</v>
      </c>
    </row>
    <row r="51" spans="2:8" x14ac:dyDescent="0.35">
      <c r="B51" s="55" t="str">
        <f>'PLEASE FILL IN'!B97</f>
        <v>Other - please specify</v>
      </c>
      <c r="C51" s="78">
        <f>'PLEASE FILL IN'!C97</f>
        <v>0</v>
      </c>
      <c r="D51" s="79">
        <f>'PLEASE FILL IN'!D97</f>
        <v>0</v>
      </c>
    </row>
    <row r="52" spans="2:8" ht="15" thickBot="1" x14ac:dyDescent="0.4"/>
    <row r="53" spans="2:8" ht="24.5" thickBot="1" x14ac:dyDescent="0.4">
      <c r="B53" s="47" t="s">
        <v>45</v>
      </c>
      <c r="C53" s="48" t="s">
        <v>93</v>
      </c>
      <c r="D53" s="49" t="s">
        <v>99</v>
      </c>
      <c r="E53" s="50" t="s">
        <v>100</v>
      </c>
      <c r="F53" s="46" t="s">
        <v>101</v>
      </c>
      <c r="G53" s="48" t="s">
        <v>102</v>
      </c>
      <c r="H53" s="48" t="s">
        <v>103</v>
      </c>
    </row>
    <row r="54" spans="2:8" ht="15" thickBot="1" x14ac:dyDescent="0.4">
      <c r="B54" s="51" t="s">
        <v>60</v>
      </c>
      <c r="C54" s="105">
        <f>D54+E54</f>
        <v>0</v>
      </c>
      <c r="D54" s="106">
        <f>'PLEASE FILL IN'!D59</f>
        <v>0</v>
      </c>
      <c r="E54" s="107">
        <f>SUM('PLEASE FILL IN'!E59:J59)</f>
        <v>0</v>
      </c>
      <c r="F54" s="75"/>
      <c r="G54" s="76" t="str">
        <f>IFERROR(D54/C54,"")</f>
        <v/>
      </c>
      <c r="H54" s="77" t="str" cm="1">
        <f t="array" ref="H54">IFERROR(SUM(INDEX('PLEASE FILL IN'!$D$59:$J$66,MATCH(Overview!B54,'PLEASE FILL IN'!$B$59:$B$66,0),MATCH(_xlfn._xlws.FILTER('PLEASE FILL IN'!B39:B44,'PLEASE FILL IN'!G39:G44=Sheet3!B4,""),'PLEASE FILL IN'!$D$58:$J$58,0)))/C54,"")</f>
        <v/>
      </c>
    </row>
    <row r="55" spans="2:8" ht="15" thickBot="1" x14ac:dyDescent="0.4">
      <c r="B55" s="51" t="s">
        <v>57</v>
      </c>
      <c r="C55" s="105">
        <f t="shared" ref="C55:C61" si="0">D55+E55</f>
        <v>0</v>
      </c>
      <c r="D55" s="106">
        <f>'PLEASE FILL IN'!D60</f>
        <v>0</v>
      </c>
      <c r="E55" s="107">
        <f>SUM('PLEASE FILL IN'!E60:J60)</f>
        <v>0</v>
      </c>
      <c r="F55" s="75"/>
      <c r="G55" s="76" t="str">
        <f t="shared" ref="G55:G61" si="1">IFERROR(D55/C55,"")</f>
        <v/>
      </c>
      <c r="H55" s="76" t="str" cm="1">
        <f t="array" ref="H55">IFERROR(SUM(INDEX('PLEASE FILL IN'!$D$59:$J$66,MATCH(Overview!B55,'PLEASE FILL IN'!$B$59:$B$66,0),MATCH(_xlfn._xlws.FILTER('PLEASE FILL IN'!B39:B44,'PLEASE FILL IN'!G39:G44=Sheet3!B4,""),'PLEASE FILL IN'!$D$58:$J$58,0)))/C55,"")</f>
        <v/>
      </c>
    </row>
    <row r="56" spans="2:8" ht="15" thickBot="1" x14ac:dyDescent="0.4">
      <c r="B56" s="51" t="s">
        <v>54</v>
      </c>
      <c r="C56" s="105">
        <f t="shared" si="0"/>
        <v>0</v>
      </c>
      <c r="D56" s="106">
        <f>'PLEASE FILL IN'!D61</f>
        <v>0</v>
      </c>
      <c r="E56" s="107">
        <f>SUM('PLEASE FILL IN'!E61:J61)</f>
        <v>0</v>
      </c>
      <c r="F56" s="75"/>
      <c r="G56" s="76" t="str">
        <f t="shared" si="1"/>
        <v/>
      </c>
      <c r="H56" s="76" t="str" cm="1">
        <f t="array" ref="H56">IFERROR(SUM(INDEX('PLEASE FILL IN'!$D$59:$J$66,MATCH(Overview!B56,'PLEASE FILL IN'!$B$59:$B$66,0),MATCH(_xlfn._xlws.FILTER('PLEASE FILL IN'!B39:B44,'PLEASE FILL IN'!G39:G44=Sheet3!B4,""),'PLEASE FILL IN'!$D$58:$J$58,0)))/C56,"")</f>
        <v/>
      </c>
    </row>
    <row r="57" spans="2:8" ht="15" thickBot="1" x14ac:dyDescent="0.4">
      <c r="B57" s="51" t="s">
        <v>58</v>
      </c>
      <c r="C57" s="105">
        <f t="shared" si="0"/>
        <v>0</v>
      </c>
      <c r="D57" s="106">
        <f>'PLEASE FILL IN'!D62</f>
        <v>0</v>
      </c>
      <c r="E57" s="107">
        <f>SUM('PLEASE FILL IN'!E62:J62)</f>
        <v>0</v>
      </c>
      <c r="F57" s="75"/>
      <c r="G57" s="76" t="str">
        <f t="shared" si="1"/>
        <v/>
      </c>
      <c r="H57" s="76" t="str" cm="1">
        <f t="array" ref="H57">IFERROR(SUM(INDEX('PLEASE FILL IN'!$D$59:$J$66,MATCH(Overview!B57,'PLEASE FILL IN'!$B$59:$B$66,0),MATCH(_xlfn._xlws.FILTER('PLEASE FILL IN'!B39:B44,'PLEASE FILL IN'!G39:G44=Sheet3!B4,""),'PLEASE FILL IN'!$D$58:$J$58,0)))/C57,"")</f>
        <v/>
      </c>
    </row>
    <row r="58" spans="2:8" ht="15" thickBot="1" x14ac:dyDescent="0.4">
      <c r="B58" s="51" t="s">
        <v>55</v>
      </c>
      <c r="C58" s="105">
        <f t="shared" si="0"/>
        <v>0</v>
      </c>
      <c r="D58" s="106">
        <f>'PLEASE FILL IN'!D63</f>
        <v>0</v>
      </c>
      <c r="E58" s="107">
        <f>SUM('PLEASE FILL IN'!E63:J63)</f>
        <v>0</v>
      </c>
      <c r="F58" s="75"/>
      <c r="G58" s="76" t="str">
        <f t="shared" si="1"/>
        <v/>
      </c>
      <c r="H58" s="76" t="str" cm="1">
        <f t="array" ref="H58">IFERROR(SUM(INDEX('PLEASE FILL IN'!$D$59:$J$66,MATCH(Overview!B58,'PLEASE FILL IN'!$B$59:$B$66,0),MATCH(_xlfn._xlws.FILTER('PLEASE FILL IN'!B39:B44,'PLEASE FILL IN'!G39:G44=Sheet3!B4,""),'PLEASE FILL IN'!$D$58:$J$58,0)))/C58,"")</f>
        <v/>
      </c>
    </row>
    <row r="59" spans="2:8" ht="15" thickBot="1" x14ac:dyDescent="0.4">
      <c r="B59" s="51" t="s">
        <v>56</v>
      </c>
      <c r="C59" s="105">
        <f t="shared" si="0"/>
        <v>0</v>
      </c>
      <c r="D59" s="106">
        <f>'PLEASE FILL IN'!D64</f>
        <v>0</v>
      </c>
      <c r="E59" s="107">
        <f>SUM('PLEASE FILL IN'!E64:J64)</f>
        <v>0</v>
      </c>
      <c r="F59" s="75"/>
      <c r="G59" s="76" t="str">
        <f t="shared" si="1"/>
        <v/>
      </c>
      <c r="H59" s="76" t="str" cm="1">
        <f t="array" ref="H59">IFERROR(SUM(INDEX('PLEASE FILL IN'!$D$59:$J$66,MATCH(Overview!B59,'PLEASE FILL IN'!$B$59:$B$66,0),MATCH(_xlfn._xlws.FILTER('PLEASE FILL IN'!B39:B44,'PLEASE FILL IN'!G39:G44=Sheet3!B4,""),'PLEASE FILL IN'!$D$58:$J$58,0)))/C59,"")</f>
        <v/>
      </c>
    </row>
    <row r="60" spans="2:8" ht="15" thickBot="1" x14ac:dyDescent="0.4">
      <c r="B60" s="51" t="s">
        <v>59</v>
      </c>
      <c r="C60" s="105">
        <f t="shared" si="0"/>
        <v>0</v>
      </c>
      <c r="D60" s="106">
        <f>'PLEASE FILL IN'!D65</f>
        <v>0</v>
      </c>
      <c r="E60" s="107">
        <f>SUM('PLEASE FILL IN'!E65:J65)</f>
        <v>0</v>
      </c>
      <c r="F60" s="75"/>
      <c r="G60" s="76" t="str">
        <f t="shared" si="1"/>
        <v/>
      </c>
      <c r="H60" s="76" t="str" cm="1">
        <f t="array" ref="H60">IFERROR(SUM(INDEX('PLEASE FILL IN'!$D$59:$J$66,MATCH(Overview!B60,'PLEASE FILL IN'!$B$59:$B$66,0),MATCH(_xlfn._xlws.FILTER('PLEASE FILL IN'!B39:B44,'PLEASE FILL IN'!G39:G44=Sheet3!B4,""),'PLEASE FILL IN'!$D$58:$J$58,0)))/C60,"")</f>
        <v/>
      </c>
    </row>
    <row r="61" spans="2:8" ht="15" thickBot="1" x14ac:dyDescent="0.4">
      <c r="B61" s="56" t="s">
        <v>65</v>
      </c>
      <c r="C61" s="105">
        <f t="shared" si="0"/>
        <v>0</v>
      </c>
      <c r="D61" s="106">
        <f>'PLEASE FILL IN'!D66</f>
        <v>0</v>
      </c>
      <c r="E61" s="107">
        <f>SUM('PLEASE FILL IN'!E66:J66)</f>
        <v>0</v>
      </c>
      <c r="F61" s="75"/>
      <c r="G61" s="76" t="str">
        <f t="shared" si="1"/>
        <v/>
      </c>
      <c r="H61" s="76" t="str" cm="1">
        <f t="array" ref="H61">IFERROR(SUM(INDEX('PLEASE FILL IN'!$D$59:$J$66,MATCH(Overview!B61,'PLEASE FILL IN'!$B$59:$B$66,0),MATCH(_xlfn._xlws.FILTER('PLEASE FILL IN'!B39:B44,'PLEASE FILL IN'!G39:G44=Sheet3!B4,""),'PLEASE FILL IN'!$D$58:$J$58,0)))/C61,"")</f>
        <v/>
      </c>
    </row>
    <row r="62" spans="2:8" ht="15" thickBot="1" x14ac:dyDescent="0.4">
      <c r="B62" s="52" t="s">
        <v>26</v>
      </c>
      <c r="C62" s="108">
        <f>SUM(C54:C61)</f>
        <v>0</v>
      </c>
      <c r="D62" s="108">
        <f>'PLEASE FILL IN'!D67</f>
        <v>0</v>
      </c>
      <c r="E62" s="109">
        <f>SUM(E54:E61)</f>
        <v>0</v>
      </c>
      <c r="F62" s="110"/>
      <c r="G62" s="108"/>
      <c r="H62" s="108"/>
    </row>
    <row r="65" spans="2:6" s="31" customFormat="1" ht="48.5" thickBot="1" x14ac:dyDescent="0.35">
      <c r="B65" s="40" t="s">
        <v>105</v>
      </c>
      <c r="C65" s="41" t="s">
        <v>64</v>
      </c>
      <c r="D65" s="41" t="s">
        <v>48</v>
      </c>
      <c r="E65" s="41" t="s">
        <v>62</v>
      </c>
      <c r="F65" s="41" t="s">
        <v>63</v>
      </c>
    </row>
    <row r="66" spans="2:6" ht="15" thickBot="1" x14ac:dyDescent="0.4">
      <c r="B66" s="53" t="str">
        <f>'PLEASE FILL IN'!B74</f>
        <v>Food Security</v>
      </c>
      <c r="C66" s="111">
        <f>'PLEASE FILL IN'!C74</f>
        <v>0</v>
      </c>
      <c r="D66" s="111">
        <f>'PLEASE FILL IN'!D74</f>
        <v>1</v>
      </c>
      <c r="E66" s="112">
        <f>'PLEASE FILL IN'!E74</f>
        <v>0</v>
      </c>
      <c r="F66" s="112">
        <f>'PLEASE FILL IN'!F74</f>
        <v>0</v>
      </c>
    </row>
    <row r="67" spans="2:6" ht="15" thickBot="1" x14ac:dyDescent="0.4">
      <c r="B67" s="53" t="str">
        <f>'PLEASE FILL IN'!B75</f>
        <v>Resilience</v>
      </c>
      <c r="C67" s="111">
        <f>'PLEASE FILL IN'!C75</f>
        <v>0</v>
      </c>
      <c r="D67" s="111">
        <f>'PLEASE FILL IN'!D75</f>
        <v>1</v>
      </c>
      <c r="E67" s="112">
        <f>'PLEASE FILL IN'!E75</f>
        <v>0</v>
      </c>
      <c r="F67" s="112">
        <f>'PLEASE FILL IN'!F75</f>
        <v>0</v>
      </c>
    </row>
    <row r="68" spans="2:6" ht="15" thickBot="1" x14ac:dyDescent="0.4">
      <c r="B68" s="53" t="str">
        <f>'PLEASE FILL IN'!B76</f>
        <v>Health</v>
      </c>
      <c r="C68" s="111">
        <f>'PLEASE FILL IN'!C76</f>
        <v>0</v>
      </c>
      <c r="D68" s="111">
        <f>'PLEASE FILL IN'!D76</f>
        <v>1</v>
      </c>
      <c r="E68" s="112">
        <f>'PLEASE FILL IN'!E76</f>
        <v>0</v>
      </c>
      <c r="F68" s="112">
        <f>'PLEASE FILL IN'!F76</f>
        <v>0</v>
      </c>
    </row>
    <row r="69" spans="2:6" ht="15" thickBot="1" x14ac:dyDescent="0.4">
      <c r="B69" s="53" t="str">
        <f>'PLEASE FILL IN'!B77</f>
        <v>WASH</v>
      </c>
      <c r="C69" s="111">
        <f>'PLEASE FILL IN'!C77</f>
        <v>0</v>
      </c>
      <c r="D69" s="111">
        <f>'PLEASE FILL IN'!D77</f>
        <v>1</v>
      </c>
      <c r="E69" s="112">
        <f>'PLEASE FILL IN'!E77</f>
        <v>0</v>
      </c>
      <c r="F69" s="112">
        <f>'PLEASE FILL IN'!F77</f>
        <v>0</v>
      </c>
    </row>
    <row r="70" spans="2:6" ht="15" thickBot="1" x14ac:dyDescent="0.4">
      <c r="B70" s="53" t="str">
        <f>'PLEASE FILL IN'!B78</f>
        <v>Nutrition</v>
      </c>
      <c r="C70" s="111">
        <f>'PLEASE FILL IN'!C78</f>
        <v>0</v>
      </c>
      <c r="D70" s="111">
        <f>'PLEASE FILL IN'!D78</f>
        <v>1</v>
      </c>
      <c r="E70" s="112">
        <f>'PLEASE FILL IN'!E78</f>
        <v>0</v>
      </c>
      <c r="F70" s="112">
        <f>'PLEASE FILL IN'!F78</f>
        <v>0</v>
      </c>
    </row>
    <row r="71" spans="2:6" ht="15" thickBot="1" x14ac:dyDescent="0.4">
      <c r="B71" s="53" t="str">
        <f>'PLEASE FILL IN'!B79</f>
        <v>Shelter</v>
      </c>
      <c r="C71" s="111">
        <f>'PLEASE FILL IN'!C79</f>
        <v>0</v>
      </c>
      <c r="D71" s="111">
        <f>'PLEASE FILL IN'!D79</f>
        <v>1</v>
      </c>
      <c r="E71" s="112">
        <f>'PLEASE FILL IN'!E79</f>
        <v>0</v>
      </c>
      <c r="F71" s="112">
        <f>'PLEASE FILL IN'!F79</f>
        <v>0</v>
      </c>
    </row>
    <row r="72" spans="2:6" ht="15" thickBot="1" x14ac:dyDescent="0.4">
      <c r="B72" s="53" t="str">
        <f>'PLEASE FILL IN'!B80</f>
        <v>Protection</v>
      </c>
      <c r="C72" s="111">
        <f>'PLEASE FILL IN'!C80</f>
        <v>0</v>
      </c>
      <c r="D72" s="111">
        <f>'PLEASE FILL IN'!D80</f>
        <v>1</v>
      </c>
      <c r="E72" s="112">
        <f>'PLEASE FILL IN'!E80</f>
        <v>0</v>
      </c>
      <c r="F72" s="112">
        <f>'PLEASE FILL IN'!F80</f>
        <v>0</v>
      </c>
    </row>
    <row r="73" spans="2:6" ht="15" thickBot="1" x14ac:dyDescent="0.4">
      <c r="B73" s="53" t="str">
        <f>'PLEASE FILL IN'!B81</f>
        <v>Other - please specify</v>
      </c>
      <c r="C73" s="111">
        <f>'PLEASE FILL IN'!C81</f>
        <v>0</v>
      </c>
      <c r="D73" s="111">
        <f>'PLEASE FILL IN'!D81</f>
        <v>1</v>
      </c>
      <c r="E73" s="112">
        <f>'PLEASE FILL IN'!E81</f>
        <v>0</v>
      </c>
      <c r="F73" s="112">
        <f>'PLEASE FILL IN'!F81</f>
        <v>0</v>
      </c>
    </row>
    <row r="74" spans="2:6" x14ac:dyDescent="0.35">
      <c r="B74" s="54" t="s">
        <v>26</v>
      </c>
      <c r="C74" s="113" t="str">
        <f>IFERROR(E74/C59,"")</f>
        <v/>
      </c>
      <c r="D74" s="113">
        <f>IFERROR(1-C74,1)</f>
        <v>1</v>
      </c>
      <c r="E74" s="114">
        <f>SUM(E66:E73)</f>
        <v>0</v>
      </c>
      <c r="F74" s="114">
        <f>SUM(F66:F73)</f>
        <v>0</v>
      </c>
    </row>
    <row r="76" spans="2:6" ht="15" thickBot="1" x14ac:dyDescent="0.4">
      <c r="B76" s="40" t="s">
        <v>107</v>
      </c>
      <c r="C76" s="41" t="s">
        <v>108</v>
      </c>
    </row>
    <row r="77" spans="2:6" ht="15" thickBot="1" x14ac:dyDescent="0.4">
      <c r="B77" s="53" t="str">
        <f>B66</f>
        <v>Food Security</v>
      </c>
      <c r="C77" s="115" t="str">
        <f>IFERROR(C54*($C$14+$C$15)/$C$23,"")</f>
        <v/>
      </c>
    </row>
    <row r="78" spans="2:6" ht="15" thickBot="1" x14ac:dyDescent="0.4">
      <c r="B78" s="53" t="str">
        <f t="shared" ref="B78:B84" si="2">B67</f>
        <v>Resilience</v>
      </c>
      <c r="C78" s="115" t="str">
        <f t="shared" ref="C78:C84" si="3">IFERROR(C55*($C$14+$C$15)/$C$23,"")</f>
        <v/>
      </c>
    </row>
    <row r="79" spans="2:6" ht="15" thickBot="1" x14ac:dyDescent="0.4">
      <c r="B79" s="53" t="str">
        <f t="shared" si="2"/>
        <v>Health</v>
      </c>
      <c r="C79" s="115" t="str">
        <f t="shared" si="3"/>
        <v/>
      </c>
    </row>
    <row r="80" spans="2:6" ht="15" thickBot="1" x14ac:dyDescent="0.4">
      <c r="B80" s="53" t="str">
        <f t="shared" si="2"/>
        <v>WASH</v>
      </c>
      <c r="C80" s="115" t="str">
        <f t="shared" si="3"/>
        <v/>
      </c>
    </row>
    <row r="81" spans="2:3" ht="15" thickBot="1" x14ac:dyDescent="0.4">
      <c r="B81" s="53" t="str">
        <f t="shared" si="2"/>
        <v>Nutrition</v>
      </c>
      <c r="C81" s="115" t="str">
        <f t="shared" si="3"/>
        <v/>
      </c>
    </row>
    <row r="82" spans="2:3" ht="15" thickBot="1" x14ac:dyDescent="0.4">
      <c r="B82" s="53" t="str">
        <f t="shared" si="2"/>
        <v>Shelter</v>
      </c>
      <c r="C82" s="115" t="str">
        <f t="shared" si="3"/>
        <v/>
      </c>
    </row>
    <row r="83" spans="2:3" ht="15" thickBot="1" x14ac:dyDescent="0.4">
      <c r="B83" s="53" t="str">
        <f t="shared" si="2"/>
        <v>Protection</v>
      </c>
      <c r="C83" s="115" t="str">
        <f t="shared" si="3"/>
        <v/>
      </c>
    </row>
    <row r="84" spans="2:3" ht="15" thickBot="1" x14ac:dyDescent="0.4">
      <c r="B84" s="53" t="str">
        <f t="shared" si="2"/>
        <v>Other - please specify</v>
      </c>
      <c r="C84" s="115" t="str">
        <f t="shared" si="3"/>
        <v/>
      </c>
    </row>
    <row r="85" spans="2:3" x14ac:dyDescent="0.35">
      <c r="B85" s="54" t="s">
        <v>26</v>
      </c>
      <c r="C85" s="116">
        <f>SUM(C77:C84)</f>
        <v>0</v>
      </c>
    </row>
  </sheetData>
  <sheetProtection algorithmName="SHA-512" hashValue="Fq6d76IxMFFFqtASrLBIWiRSMFJhrnvazbJUPZXiBmwFcmKUKbbGaztDi+kI6dFNPShoKgYZZhPX/po6JR5Kgw==" saltValue="BBGErm3s97BVQEY2f4wbOA==" spinCount="100000" sheet="1" objects="1" scenarios="1"/>
  <conditionalFormatting sqref="C44:C5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4">
    <cfRule type="cellIs" dxfId="0" priority="2" operator="greaterThan">
      <formula>0.07</formula>
    </cfRule>
  </conditionalFormatting>
  <pageMargins left="0.25" right="0.25" top="0.75" bottom="0.75" header="0.3" footer="0.3"/>
  <pageSetup paperSize="9" scale="5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46B77F3C7BA2459267A7AC0BFF51CE" ma:contentTypeVersion="14" ma:contentTypeDescription="Create a new document." ma:contentTypeScope="" ma:versionID="7b042850153355ae11d6cbb0dfe6c24c">
  <xsd:schema xmlns:xsd="http://www.w3.org/2001/XMLSchema" xmlns:xs="http://www.w3.org/2001/XMLSchema" xmlns:p="http://schemas.microsoft.com/office/2006/metadata/properties" xmlns:ns2="afba6fc9-858f-493c-851f-4aeba2c17893" xmlns:ns3="2f46ee56-4541-48aa-a2ed-1f1f37219ebc" targetNamespace="http://schemas.microsoft.com/office/2006/metadata/properties" ma:root="true" ma:fieldsID="289a2ba17471a6a2e1a4c02c6bfa6f20" ns2:_="" ns3:_="">
    <xsd:import namespace="afba6fc9-858f-493c-851f-4aeba2c17893"/>
    <xsd:import namespace="2f46ee56-4541-48aa-a2ed-1f1f37219e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ba6fc9-858f-493c-851f-4aeba2c178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6b69612-e2cc-4a46-9cbb-ded1a2776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46ee56-4541-48aa-a2ed-1f1f37219eb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f4cb9d3-ea8e-4723-a42b-2c20f4405ba6}" ma:internalName="TaxCatchAll" ma:showField="CatchAllData" ma:web="2f46ee56-4541-48aa-a2ed-1f1f37219e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fba6fc9-858f-493c-851f-4aeba2c17893">
      <Terms xmlns="http://schemas.microsoft.com/office/infopath/2007/PartnerControls"/>
    </lcf76f155ced4ddcb4097134ff3c332f>
    <TaxCatchAll xmlns="2f46ee56-4541-48aa-a2ed-1f1f37219ebc" xsi:nil="true"/>
  </documentManagement>
</p:properties>
</file>

<file path=customXml/itemProps1.xml><?xml version="1.0" encoding="utf-8"?>
<ds:datastoreItem xmlns:ds="http://schemas.openxmlformats.org/officeDocument/2006/customXml" ds:itemID="{FA4E5E6F-6742-49A6-9F95-3D78D0329C48}"/>
</file>

<file path=customXml/itemProps2.xml><?xml version="1.0" encoding="utf-8"?>
<ds:datastoreItem xmlns:ds="http://schemas.openxmlformats.org/officeDocument/2006/customXml" ds:itemID="{A00BC1FC-69EF-4A8E-8712-92CAF8A6F5BE}"/>
</file>

<file path=customXml/itemProps3.xml><?xml version="1.0" encoding="utf-8"?>
<ds:datastoreItem xmlns:ds="http://schemas.openxmlformats.org/officeDocument/2006/customXml" ds:itemID="{0F305B84-B4D7-4915-B48F-7A48986302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PLEASE FILL IN</vt:lpstr>
      <vt:lpstr>Sheet3</vt:lpstr>
      <vt:lpstr>Overview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Krkosova</dc:creator>
  <cp:lastModifiedBy>Erika Krkosova</cp:lastModifiedBy>
  <cp:lastPrinted>2025-04-03T10:42:54Z</cp:lastPrinted>
  <dcterms:created xsi:type="dcterms:W3CDTF">2025-03-27T09:07:07Z</dcterms:created>
  <dcterms:modified xsi:type="dcterms:W3CDTF">2025-04-03T10:46:43Z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0x0101007546B77F3C7BA2459267A7AC0BFF51CE</vt:lpwstr>
  </property>
</Properties>
</file>